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S16" i="2" s="1"/>
  <c r="AG13" i="2"/>
  <c r="AG16" i="2" s="1"/>
  <c r="AQ16" i="2"/>
  <c r="AP16" i="2"/>
  <c r="AO16" i="2"/>
  <c r="AN16" i="2"/>
  <c r="AM16" i="2"/>
  <c r="AE16" i="2"/>
  <c r="AD16" i="2"/>
  <c r="AC16" i="2"/>
  <c r="AB16" i="2"/>
  <c r="AA16" i="2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F16" i="2"/>
  <c r="F20" i="2" s="1"/>
  <c r="E16" i="2"/>
  <c r="E20" i="2" s="1"/>
  <c r="E21" i="2" l="1"/>
  <c r="M21" i="2" s="1"/>
  <c r="G21" i="2"/>
  <c r="G22" i="2" s="1"/>
  <c r="I21" i="2"/>
  <c r="I22" i="2" s="1"/>
  <c r="N20" i="2"/>
  <c r="M20" i="2"/>
  <c r="O20" i="2"/>
  <c r="AR16" i="2"/>
  <c r="J16" i="2"/>
  <c r="L20" i="2"/>
  <c r="K21" i="2"/>
  <c r="F21" i="2"/>
  <c r="H21" i="2"/>
  <c r="H22" i="2" s="1"/>
  <c r="J20" i="2"/>
  <c r="K22" i="2"/>
  <c r="O21" i="2"/>
  <c r="AF16" i="2"/>
  <c r="O22" i="2" l="1"/>
  <c r="E22" i="2"/>
  <c r="J22" i="2"/>
  <c r="M22" i="2"/>
  <c r="J21" i="2"/>
  <c r="L21" i="2"/>
  <c r="N21" i="2"/>
  <c r="F22" i="2"/>
  <c r="L22" i="2" l="1"/>
  <c r="N22" i="2"/>
</calcChain>
</file>

<file path=xl/sharedStrings.xml><?xml version="1.0" encoding="utf-8"?>
<sst xmlns="http://schemas.openxmlformats.org/spreadsheetml/2006/main" count="91" uniqueCount="45">
  <si>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</si>
  <si>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</si>
  <si>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</si>
  <si>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</si>
  <si>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</si>
  <si>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</si>
  <si>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</si>
  <si>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</si>
  <si>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</si>
  <si>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</si>
  <si>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</si>
  <si>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</si>
  <si>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</si>
  <si>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</si>
  <si>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</si>
  <si>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8.</t>
  </si>
  <si>
    <t>YK</t>
  </si>
  <si>
    <t>7.</t>
  </si>
  <si>
    <t>Teemu Seppälä</t>
  </si>
  <si>
    <t>LePe</t>
  </si>
  <si>
    <t>YK = Ylivieskan Kuula  (1909),  kasvattajaseura</t>
  </si>
  <si>
    <t>TU</t>
  </si>
  <si>
    <t>TU = Toholammin Urheilijat  (1955)</t>
  </si>
  <si>
    <t>LePe = Lestijoen Pesis  (2009)</t>
  </si>
  <si>
    <t>HaVe</t>
  </si>
  <si>
    <t>HaVe = Halsua-Veteli Pesis  (2002)</t>
  </si>
  <si>
    <t>4.</t>
  </si>
  <si>
    <t>9.</t>
  </si>
  <si>
    <t>VePe</t>
  </si>
  <si>
    <t>VePe = Veteli Pesis  (2000)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</si>
  <si>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</si>
  <si>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</si>
  <si>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</si>
  <si>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</si>
  <si>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</si>
  <si>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</si>
  <si>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</si>
  <si>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</si>
  <si>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</si>
  <si>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</si>
  <si>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  2</t>
  </si>
  <si>
    <t>5.</t>
  </si>
  <si>
    <t>8.3.1982   Ylivieska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</si>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</sst>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18</v>
      </c>
      <c r="C1" s="3"/>
      <c r="D1" s="4"/>
      <c r="E1" s="5" t="s">
        <v>42</v>
      </c>
      <c r="F1" s="41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0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3" t="s">
        <v>32</v>
      </c>
      <c r="Y2" s="44"/>
      <c r="Z2" s="45"/>
      <c r="AA2" s="9" t="s">
        <v>7</v>
      </c>
      <c r="AB2" s="10"/>
      <c r="AC2" s="10"/>
      <c r="AD2" s="10"/>
      <c r="AE2" s="16"/>
      <c r="AF2" s="11"/>
      <c r="AG2" s="40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2000</v>
      </c>
      <c r="C4" s="24" t="s">
        <v>15</v>
      </c>
      <c r="D4" s="2" t="s">
        <v>16</v>
      </c>
      <c r="E4" s="23">
        <v>1</v>
      </c>
      <c r="F4" s="23">
        <v>0</v>
      </c>
      <c r="G4" s="23">
        <v>0</v>
      </c>
      <c r="H4" s="37">
        <v>0</v>
      </c>
      <c r="I4" s="23">
        <v>1</v>
      </c>
      <c r="J4" s="39">
        <v>0.5</v>
      </c>
      <c r="K4" s="22">
        <v>2</v>
      </c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/>
      <c r="Y4" s="24"/>
      <c r="Z4" s="2"/>
      <c r="AA4" s="23"/>
      <c r="AB4" s="23"/>
      <c r="AC4" s="23"/>
      <c r="AD4" s="37"/>
      <c r="AE4" s="23"/>
      <c r="AF4" s="39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39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/>
      <c r="Y5" s="24"/>
      <c r="Z5" s="2"/>
      <c r="AA5" s="23"/>
      <c r="AB5" s="23"/>
      <c r="AC5" s="23"/>
      <c r="AD5" s="37"/>
      <c r="AE5" s="23"/>
      <c r="AF5" s="39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39"/>
      <c r="K6" s="22"/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>
        <v>2009</v>
      </c>
      <c r="Y6" s="23" t="s">
        <v>15</v>
      </c>
      <c r="Z6" s="2" t="s">
        <v>21</v>
      </c>
      <c r="AA6" s="23">
        <v>16</v>
      </c>
      <c r="AB6" s="23">
        <v>2</v>
      </c>
      <c r="AC6" s="23">
        <v>18</v>
      </c>
      <c r="AD6" s="23">
        <v>5</v>
      </c>
      <c r="AE6" s="23">
        <v>55</v>
      </c>
      <c r="AF6" s="31">
        <v>0.54449999999999998</v>
      </c>
      <c r="AG6" s="69">
        <v>101</v>
      </c>
      <c r="AH6" s="14" t="s">
        <v>17</v>
      </c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70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2010</v>
      </c>
      <c r="C7" s="24" t="s">
        <v>17</v>
      </c>
      <c r="D7" s="2" t="s">
        <v>16</v>
      </c>
      <c r="E7" s="23">
        <v>19</v>
      </c>
      <c r="F7" s="23">
        <v>0</v>
      </c>
      <c r="G7" s="23">
        <v>6</v>
      </c>
      <c r="H7" s="37">
        <v>0</v>
      </c>
      <c r="I7" s="23">
        <v>17</v>
      </c>
      <c r="J7" s="39">
        <v>0.23599999999999999</v>
      </c>
      <c r="K7" s="22">
        <v>72</v>
      </c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/>
      <c r="Y7" s="23"/>
      <c r="Z7" s="2"/>
      <c r="AA7" s="23"/>
      <c r="AB7" s="23"/>
      <c r="AC7" s="23"/>
      <c r="AD7" s="23"/>
      <c r="AE7" s="23"/>
      <c r="AF7" s="31"/>
      <c r="AG7" s="6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70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39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>
        <v>2011</v>
      </c>
      <c r="Y8" s="23" t="s">
        <v>14</v>
      </c>
      <c r="Z8" s="2" t="s">
        <v>24</v>
      </c>
      <c r="AA8" s="23">
        <v>18</v>
      </c>
      <c r="AB8" s="23">
        <v>2</v>
      </c>
      <c r="AC8" s="23">
        <v>7</v>
      </c>
      <c r="AD8" s="23">
        <v>5</v>
      </c>
      <c r="AE8" s="23">
        <v>49</v>
      </c>
      <c r="AF8" s="31">
        <v>0.5</v>
      </c>
      <c r="AG8" s="69">
        <v>98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70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39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2012</v>
      </c>
      <c r="Y9" s="23" t="s">
        <v>26</v>
      </c>
      <c r="Z9" s="2" t="s">
        <v>19</v>
      </c>
      <c r="AA9" s="23">
        <v>8</v>
      </c>
      <c r="AB9" s="23">
        <v>0</v>
      </c>
      <c r="AC9" s="23">
        <v>9</v>
      </c>
      <c r="AD9" s="23">
        <v>1</v>
      </c>
      <c r="AE9" s="23">
        <v>22</v>
      </c>
      <c r="AF9" s="31">
        <v>0.47820000000000001</v>
      </c>
      <c r="AG9" s="69">
        <v>46</v>
      </c>
      <c r="AH9" s="14"/>
      <c r="AI9" s="14"/>
      <c r="AJ9" s="14"/>
      <c r="AK9" s="14"/>
      <c r="AL9" s="19"/>
      <c r="AM9" s="23">
        <v>2</v>
      </c>
      <c r="AN9" s="23">
        <v>0</v>
      </c>
      <c r="AO9" s="23">
        <v>0</v>
      </c>
      <c r="AP9" s="23">
        <v>0</v>
      </c>
      <c r="AQ9" s="23">
        <v>9</v>
      </c>
      <c r="AR9" s="49">
        <v>0.64280000000000004</v>
      </c>
      <c r="AS9" s="70">
        <v>14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39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/>
      <c r="Y10" s="23"/>
      <c r="Z10" s="2"/>
      <c r="AA10" s="23"/>
      <c r="AB10" s="23"/>
      <c r="AC10" s="23"/>
      <c r="AD10" s="23"/>
      <c r="AE10" s="23"/>
      <c r="AF10" s="31"/>
      <c r="AG10" s="69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70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39"/>
      <c r="K11" s="22"/>
      <c r="L11" s="47"/>
      <c r="M11" s="14"/>
      <c r="N11" s="14"/>
      <c r="O11" s="14"/>
      <c r="P11" s="19"/>
      <c r="Q11" s="23"/>
      <c r="R11" s="23"/>
      <c r="S11" s="37"/>
      <c r="T11" s="23"/>
      <c r="U11" s="23"/>
      <c r="V11" s="48"/>
      <c r="W11" s="22"/>
      <c r="X11" s="23">
        <v>2014</v>
      </c>
      <c r="Y11" s="23" t="s">
        <v>27</v>
      </c>
      <c r="Z11" s="2" t="s">
        <v>28</v>
      </c>
      <c r="AA11" s="23">
        <v>17</v>
      </c>
      <c r="AB11" s="23">
        <v>2</v>
      </c>
      <c r="AC11" s="23">
        <v>10</v>
      </c>
      <c r="AD11" s="23">
        <v>4</v>
      </c>
      <c r="AE11" s="23">
        <v>38</v>
      </c>
      <c r="AF11" s="31">
        <v>0.42220000000000002</v>
      </c>
      <c r="AG11" s="69">
        <v>90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70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39"/>
      <c r="K12" s="22"/>
      <c r="L12" s="47"/>
      <c r="M12" s="14"/>
      <c r="N12" s="14"/>
      <c r="O12" s="14"/>
      <c r="P12" s="19"/>
      <c r="Q12" s="23"/>
      <c r="R12" s="23"/>
      <c r="S12" s="37"/>
      <c r="T12" s="23"/>
      <c r="U12" s="23"/>
      <c r="V12" s="48"/>
      <c r="W12" s="22"/>
      <c r="X12" s="23"/>
      <c r="Y12" s="23"/>
      <c r="Z12" s="2"/>
      <c r="AA12" s="23"/>
      <c r="AB12" s="23"/>
      <c r="AC12" s="23"/>
      <c r="AD12" s="23"/>
      <c r="AE12" s="23"/>
      <c r="AF12" s="31"/>
      <c r="AG12" s="69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7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39"/>
      <c r="K13" s="22"/>
      <c r="L13" s="47"/>
      <c r="M13" s="14"/>
      <c r="N13" s="14"/>
      <c r="O13" s="14"/>
      <c r="P13" s="19"/>
      <c r="Q13" s="23"/>
      <c r="R13" s="23"/>
      <c r="S13" s="37"/>
      <c r="T13" s="23"/>
      <c r="U13" s="23"/>
      <c r="V13" s="48"/>
      <c r="W13" s="22"/>
      <c r="X13" s="23">
        <v>2018</v>
      </c>
      <c r="Y13" s="23" t="s">
        <v>26</v>
      </c>
      <c r="Z13" s="2" t="s">
        <v>40</v>
      </c>
      <c r="AA13" s="23">
        <v>16</v>
      </c>
      <c r="AB13" s="23">
        <v>2</v>
      </c>
      <c r="AC13" s="23">
        <v>39</v>
      </c>
      <c r="AD13" s="23">
        <v>4</v>
      </c>
      <c r="AE13" s="23">
        <v>60</v>
      </c>
      <c r="AF13" s="31">
        <v>0.57140000000000002</v>
      </c>
      <c r="AG13" s="69">
        <f>PRODUCT(AE13/AF13)</f>
        <v>105.00525026251312</v>
      </c>
      <c r="AH13" s="14" t="s">
        <v>41</v>
      </c>
      <c r="AI13" s="14"/>
      <c r="AJ13" s="14"/>
      <c r="AK13" s="14"/>
      <c r="AL13" s="19"/>
      <c r="AM13" s="23">
        <v>2</v>
      </c>
      <c r="AN13" s="23">
        <v>0</v>
      </c>
      <c r="AO13" s="37">
        <v>2</v>
      </c>
      <c r="AP13" s="23">
        <v>1</v>
      </c>
      <c r="AQ13" s="23">
        <v>2</v>
      </c>
      <c r="AR13" s="48">
        <v>0.4</v>
      </c>
      <c r="AS13" s="71">
        <f>PRODUCT(AQ13/AR13)</f>
        <v>5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39"/>
      <c r="K14" s="22"/>
      <c r="L14" s="47"/>
      <c r="M14" s="14"/>
      <c r="N14" s="14"/>
      <c r="O14" s="14"/>
      <c r="P14" s="19"/>
      <c r="Q14" s="23"/>
      <c r="R14" s="23"/>
      <c r="S14" s="37"/>
      <c r="T14" s="23"/>
      <c r="U14" s="23"/>
      <c r="V14" s="48"/>
      <c r="W14" s="22"/>
      <c r="X14" s="23">
        <v>2019</v>
      </c>
      <c r="Y14" s="23" t="s">
        <v>43</v>
      </c>
      <c r="Z14" s="2" t="s">
        <v>40</v>
      </c>
      <c r="AA14" s="23">
        <v>12</v>
      </c>
      <c r="AB14" s="23">
        <v>1</v>
      </c>
      <c r="AC14" s="23">
        <v>17</v>
      </c>
      <c r="AD14" s="23">
        <v>8</v>
      </c>
      <c r="AE14" s="23">
        <v>30</v>
      </c>
      <c r="AF14" s="31">
        <v>0.44109999999999999</v>
      </c>
      <c r="AG14" s="22">
        <v>68</v>
      </c>
      <c r="AH14" s="47"/>
      <c r="AI14" s="14"/>
      <c r="AJ14" s="14"/>
      <c r="AK14" s="14"/>
      <c r="AM14" s="23">
        <v>5</v>
      </c>
      <c r="AN14" s="23">
        <v>1</v>
      </c>
      <c r="AO14" s="37">
        <v>6</v>
      </c>
      <c r="AP14" s="23">
        <v>2</v>
      </c>
      <c r="AQ14" s="23">
        <v>12</v>
      </c>
      <c r="AR14" s="49">
        <v>0.5</v>
      </c>
      <c r="AS14" s="22">
        <v>24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7"/>
      <c r="I15" s="23"/>
      <c r="J15" s="39"/>
      <c r="K15" s="22"/>
      <c r="L15" s="47"/>
      <c r="M15" s="14"/>
      <c r="N15" s="14"/>
      <c r="O15" s="14"/>
      <c r="P15" s="19"/>
      <c r="Q15" s="23"/>
      <c r="R15" s="23"/>
      <c r="S15" s="37"/>
      <c r="T15" s="23"/>
      <c r="U15" s="23"/>
      <c r="V15" s="48"/>
      <c r="W15" s="22"/>
      <c r="X15" s="23">
        <v>2020</v>
      </c>
      <c r="Y15" s="23" t="s">
        <v>26</v>
      </c>
      <c r="Z15" s="2" t="s">
        <v>44</v>
      </c>
      <c r="AA15" s="23">
        <v>7</v>
      </c>
      <c r="AB15" s="23">
        <v>0</v>
      </c>
      <c r="AC15" s="23">
        <v>4</v>
      </c>
      <c r="AD15" s="23">
        <v>1</v>
      </c>
      <c r="AE15" s="23">
        <v>8</v>
      </c>
      <c r="AF15" s="39">
        <v>0.28570000000000001</v>
      </c>
      <c r="AG15" s="22">
        <v>28</v>
      </c>
      <c r="AH15" s="47"/>
      <c r="AI15" s="14"/>
      <c r="AJ15" s="14"/>
      <c r="AK15" s="14"/>
      <c r="AL15" s="19"/>
      <c r="AM15" s="23"/>
      <c r="AN15" s="23"/>
      <c r="AO15" s="23"/>
      <c r="AP15" s="23"/>
      <c r="AQ15" s="23"/>
      <c r="AR15" s="48"/>
      <c r="AS15" s="71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38" t="s">
        <v>35</v>
      </c>
      <c r="C16" s="50"/>
      <c r="D16" s="51"/>
      <c r="E16" s="52">
        <f>SUM(E4:E15)</f>
        <v>20</v>
      </c>
      <c r="F16" s="52">
        <f>SUM(F4:F15)</f>
        <v>0</v>
      </c>
      <c r="G16" s="52">
        <f>SUM(G4:G15)</f>
        <v>6</v>
      </c>
      <c r="H16" s="52">
        <f>SUM(H4:H15)</f>
        <v>0</v>
      </c>
      <c r="I16" s="52">
        <f>SUM(I4:I15)</f>
        <v>18</v>
      </c>
      <c r="J16" s="53">
        <f>PRODUCT(I16/K16)</f>
        <v>0.24324324324324326</v>
      </c>
      <c r="K16" s="40">
        <f>SUM(K4:K15)</f>
        <v>74</v>
      </c>
      <c r="L16" s="18"/>
      <c r="M16" s="16"/>
      <c r="N16" s="54"/>
      <c r="O16" s="55"/>
      <c r="P16" s="19"/>
      <c r="Q16" s="52">
        <f>SUM(Q4:Q15)</f>
        <v>0</v>
      </c>
      <c r="R16" s="52">
        <f>SUM(R4:R15)</f>
        <v>0</v>
      </c>
      <c r="S16" s="52">
        <f>SUM(S4:S15)</f>
        <v>0</v>
      </c>
      <c r="T16" s="52">
        <f>SUM(T4:T15)</f>
        <v>0</v>
      </c>
      <c r="U16" s="52">
        <f>SUM(U4:U15)</f>
        <v>0</v>
      </c>
      <c r="V16" s="25">
        <v>0</v>
      </c>
      <c r="W16" s="40">
        <f>SUM(W4:W15)</f>
        <v>0</v>
      </c>
      <c r="X16" s="12" t="s">
        <v>35</v>
      </c>
      <c r="Y16" s="13"/>
      <c r="Z16" s="11"/>
      <c r="AA16" s="52">
        <f>SUM(AA4:AA15)</f>
        <v>94</v>
      </c>
      <c r="AB16" s="52">
        <f>SUM(AB4:AB15)</f>
        <v>9</v>
      </c>
      <c r="AC16" s="52">
        <f>SUM(AC4:AC15)</f>
        <v>104</v>
      </c>
      <c r="AD16" s="52">
        <f>SUM(AD4:AD15)</f>
        <v>28</v>
      </c>
      <c r="AE16" s="52">
        <f>SUM(AE4:AE15)</f>
        <v>262</v>
      </c>
      <c r="AF16" s="53">
        <f>PRODUCT(AE16/AG16)</f>
        <v>0.48880118221171026</v>
      </c>
      <c r="AG16" s="40">
        <f>SUM(AG4:AG15)</f>
        <v>536.00525026251307</v>
      </c>
      <c r="AH16" s="18"/>
      <c r="AI16" s="16"/>
      <c r="AJ16" s="54"/>
      <c r="AK16" s="55"/>
      <c r="AL16" s="19"/>
      <c r="AM16" s="52">
        <f>SUM(AM4:AM15)</f>
        <v>9</v>
      </c>
      <c r="AN16" s="52">
        <f>SUM(AN4:AN15)</f>
        <v>1</v>
      </c>
      <c r="AO16" s="52">
        <f>SUM(AO4:AO15)</f>
        <v>8</v>
      </c>
      <c r="AP16" s="52">
        <f>SUM(AP4:AP15)</f>
        <v>3</v>
      </c>
      <c r="AQ16" s="52">
        <f>SUM(AQ4:AQ15)</f>
        <v>23</v>
      </c>
      <c r="AR16" s="53">
        <f>PRODUCT(AQ16/AS16)</f>
        <v>0.53488372093023251</v>
      </c>
      <c r="AS16" s="46">
        <f>SUM(AS4:AS15)</f>
        <v>43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22"/>
      <c r="L17" s="19"/>
      <c r="M17" s="19"/>
      <c r="N17" s="19"/>
      <c r="O17" s="19"/>
      <c r="P17" s="26"/>
      <c r="Q17" s="26"/>
      <c r="R17" s="28"/>
      <c r="S17" s="26"/>
      <c r="T17" s="26"/>
      <c r="U17" s="19"/>
      <c r="V17" s="19"/>
      <c r="W17" s="22"/>
      <c r="X17" s="26"/>
      <c r="Y17" s="26"/>
      <c r="Z17" s="26"/>
      <c r="AA17" s="26"/>
      <c r="AB17" s="26"/>
      <c r="AC17" s="26"/>
      <c r="AD17" s="26"/>
      <c r="AE17" s="26"/>
      <c r="AF17" s="27"/>
      <c r="AG17" s="22"/>
      <c r="AH17" s="19"/>
      <c r="AI17" s="19"/>
      <c r="AJ17" s="19"/>
      <c r="AK17" s="19"/>
      <c r="AL17" s="26"/>
      <c r="AM17" s="26"/>
      <c r="AN17" s="28"/>
      <c r="AO17" s="26"/>
      <c r="AP17" s="26"/>
      <c r="AQ17" s="19"/>
      <c r="AR17" s="19"/>
      <c r="AS17" s="2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56" t="s">
        <v>36</v>
      </c>
      <c r="C18" s="57"/>
      <c r="D18" s="58"/>
      <c r="E18" s="11" t="s">
        <v>2</v>
      </c>
      <c r="F18" s="14" t="s">
        <v>6</v>
      </c>
      <c r="G18" s="11" t="s">
        <v>4</v>
      </c>
      <c r="H18" s="14" t="s">
        <v>5</v>
      </c>
      <c r="I18" s="14" t="s">
        <v>8</v>
      </c>
      <c r="J18" s="14" t="s">
        <v>9</v>
      </c>
      <c r="K18" s="19"/>
      <c r="L18" s="14" t="s">
        <v>10</v>
      </c>
      <c r="M18" s="14" t="s">
        <v>11</v>
      </c>
      <c r="N18" s="14" t="s">
        <v>37</v>
      </c>
      <c r="O18" s="14" t="s">
        <v>38</v>
      </c>
      <c r="Q18" s="28"/>
      <c r="R18" s="28" t="s">
        <v>12</v>
      </c>
      <c r="S18" s="28"/>
      <c r="T18" s="26" t="s">
        <v>20</v>
      </c>
      <c r="U18" s="19"/>
      <c r="V18" s="22"/>
      <c r="W18" s="22"/>
      <c r="X18" s="59"/>
      <c r="Y18" s="59"/>
      <c r="Z18" s="59"/>
      <c r="AA18" s="59"/>
      <c r="AB18" s="59"/>
      <c r="AC18" s="28"/>
      <c r="AD18" s="28"/>
      <c r="AE18" s="28"/>
      <c r="AF18" s="26"/>
      <c r="AG18" s="26"/>
      <c r="AH18" s="26"/>
      <c r="AI18" s="26"/>
      <c r="AJ18" s="26"/>
      <c r="AK18" s="26"/>
      <c r="AM18" s="22"/>
      <c r="AN18" s="59"/>
      <c r="AO18" s="59"/>
      <c r="AP18" s="59"/>
      <c r="AQ18" s="59"/>
      <c r="AR18" s="59"/>
      <c r="AS18" s="59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9" t="s">
        <v>39</v>
      </c>
      <c r="C19" s="8"/>
      <c r="D19" s="30"/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26">
        <v>0</v>
      </c>
      <c r="L19" s="62">
        <v>0</v>
      </c>
      <c r="M19" s="62">
        <v>0</v>
      </c>
      <c r="N19" s="62">
        <v>0</v>
      </c>
      <c r="O19" s="62">
        <v>0</v>
      </c>
      <c r="Q19" s="28"/>
      <c r="R19" s="28"/>
      <c r="S19" s="28"/>
      <c r="T19" s="26" t="s">
        <v>22</v>
      </c>
      <c r="U19" s="26"/>
      <c r="V19" s="26"/>
      <c r="W19" s="26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8"/>
      <c r="AO19" s="28"/>
      <c r="AP19" s="28"/>
      <c r="AQ19" s="28"/>
      <c r="AR19" s="28"/>
      <c r="AS19" s="28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63" t="s">
        <v>13</v>
      </c>
      <c r="C20" s="64"/>
      <c r="D20" s="65"/>
      <c r="E20" s="60">
        <f>PRODUCT(E16+Q16)</f>
        <v>20</v>
      </c>
      <c r="F20" s="60">
        <f>PRODUCT(F16+R16)</f>
        <v>0</v>
      </c>
      <c r="G20" s="60">
        <f>PRODUCT(G16+S16)</f>
        <v>6</v>
      </c>
      <c r="H20" s="60">
        <f>PRODUCT(H16+T16)</f>
        <v>0</v>
      </c>
      <c r="I20" s="60">
        <f>PRODUCT(I16+U16)</f>
        <v>18</v>
      </c>
      <c r="J20" s="61">
        <f>PRODUCT(I20/K20)</f>
        <v>0.24324324324324326</v>
      </c>
      <c r="K20" s="26">
        <f>PRODUCT(K16+W16)</f>
        <v>74</v>
      </c>
      <c r="L20" s="62">
        <f>PRODUCT((F20+G20)/E20)</f>
        <v>0.3</v>
      </c>
      <c r="M20" s="62">
        <f>PRODUCT(H20/E20)</f>
        <v>0</v>
      </c>
      <c r="N20" s="62">
        <f>PRODUCT((F20+G20+H20)/E20)</f>
        <v>0.3</v>
      </c>
      <c r="O20" s="62">
        <f>PRODUCT(I20/E20)</f>
        <v>0.9</v>
      </c>
      <c r="Q20" s="28"/>
      <c r="R20" s="28"/>
      <c r="S20" s="28"/>
      <c r="T20" s="26" t="s">
        <v>25</v>
      </c>
      <c r="U20" s="26"/>
      <c r="V20" s="26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1" t="s">
        <v>32</v>
      </c>
      <c r="C21" s="20"/>
      <c r="D21" s="32"/>
      <c r="E21" s="60">
        <f>PRODUCT(AA16+AM16)</f>
        <v>103</v>
      </c>
      <c r="F21" s="60">
        <f>PRODUCT(AB16+AN16)</f>
        <v>10</v>
      </c>
      <c r="G21" s="60">
        <f>PRODUCT(AC16+AO16)</f>
        <v>112</v>
      </c>
      <c r="H21" s="60">
        <f>PRODUCT(AD16+AP16)</f>
        <v>31</v>
      </c>
      <c r="I21" s="60">
        <f>PRODUCT(AE16+AQ16)</f>
        <v>285</v>
      </c>
      <c r="J21" s="61">
        <f>PRODUCT(I21/K21)</f>
        <v>0.49222351588484714</v>
      </c>
      <c r="K21" s="19">
        <f>PRODUCT(AG16+AS16)</f>
        <v>579.00525026251307</v>
      </c>
      <c r="L21" s="62">
        <f>PRODUCT((F21+G21)/E21)</f>
        <v>1.1844660194174756</v>
      </c>
      <c r="M21" s="62">
        <f>PRODUCT(H21/E21)</f>
        <v>0.30097087378640774</v>
      </c>
      <c r="N21" s="62">
        <f>PRODUCT((F21+G21+H21)/E21)</f>
        <v>1.4854368932038835</v>
      </c>
      <c r="O21" s="62">
        <f>PRODUCT(I21/E21)</f>
        <v>2.766990291262136</v>
      </c>
      <c r="Q21" s="28"/>
      <c r="R21" s="28"/>
      <c r="S21" s="26"/>
      <c r="T21" s="26" t="s">
        <v>23</v>
      </c>
      <c r="U21" s="19"/>
      <c r="V21" s="19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  <c r="AJ21" s="28"/>
      <c r="AK21" s="26"/>
      <c r="AL21" s="19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66" t="s">
        <v>35</v>
      </c>
      <c r="C22" s="67"/>
      <c r="D22" s="68"/>
      <c r="E22" s="60">
        <f>SUM(E19:E21)</f>
        <v>123</v>
      </c>
      <c r="F22" s="60">
        <f t="shared" ref="F22:I22" si="0">SUM(F19:F21)</f>
        <v>10</v>
      </c>
      <c r="G22" s="60">
        <f t="shared" si="0"/>
        <v>118</v>
      </c>
      <c r="H22" s="60">
        <f t="shared" si="0"/>
        <v>31</v>
      </c>
      <c r="I22" s="60">
        <f t="shared" si="0"/>
        <v>303</v>
      </c>
      <c r="J22" s="61">
        <f>PRODUCT(I22/K22)</f>
        <v>0.46400852041877411</v>
      </c>
      <c r="K22" s="26">
        <f>SUM(K19:K21)</f>
        <v>653.00525026251307</v>
      </c>
      <c r="L22" s="62">
        <f>PRODUCT((F22+G22)/E22)</f>
        <v>1.0406504065040652</v>
      </c>
      <c r="M22" s="62">
        <f>PRODUCT(H22/E22)</f>
        <v>0.25203252032520324</v>
      </c>
      <c r="N22" s="62">
        <f>PRODUCT((F22+G22+H22)/E22)</f>
        <v>1.2926829268292683</v>
      </c>
      <c r="O22" s="62">
        <f>PRODUCT(I22/E22)</f>
        <v>2.4634146341463414</v>
      </c>
      <c r="Q22" s="19"/>
      <c r="R22" s="19"/>
      <c r="S22" s="19"/>
      <c r="T22" s="26" t="s">
        <v>29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19"/>
      <c r="F23" s="19"/>
      <c r="G23" s="19"/>
      <c r="H23" s="19"/>
      <c r="I23" s="19"/>
      <c r="J23" s="26"/>
      <c r="K23" s="26"/>
      <c r="L23" s="19"/>
      <c r="M23" s="19"/>
      <c r="N23" s="19"/>
      <c r="O23" s="19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8"/>
      <c r="AF60" s="28"/>
      <c r="AG60" s="28"/>
      <c r="AH60" s="28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8"/>
      <c r="AF94" s="28"/>
      <c r="AG94" s="28"/>
      <c r="AH94" s="28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8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8"/>
      <c r="AF180" s="28"/>
      <c r="AG180" s="28"/>
      <c r="AH180" s="28"/>
      <c r="AI180" s="28"/>
      <c r="AJ180" s="28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19"/>
      <c r="AL187" s="19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</sheetData>
  <sortState ref="X14:AT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2020-09-04T10:07:13Z</dcterms:modified>
</cp:coreProperties>
</file>