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J22" i="2"/>
  <c r="J18" i="2"/>
  <c r="V18" i="2"/>
  <c r="AS18" i="2"/>
  <c r="AQ18" i="2"/>
  <c r="AP18" i="2"/>
  <c r="AO18" i="2"/>
  <c r="AN18" i="2"/>
  <c r="AM18" i="2"/>
  <c r="AG18" i="2"/>
  <c r="AE18" i="2"/>
  <c r="AF18" i="2" s="1"/>
  <c r="AD18" i="2"/>
  <c r="AC18" i="2"/>
  <c r="AB18" i="2"/>
  <c r="AA18" i="2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F18" i="2"/>
  <c r="F22" i="2" s="1"/>
  <c r="E18" i="2"/>
  <c r="E22" i="2" s="1"/>
  <c r="K23" i="2" l="1"/>
  <c r="K24" i="2" s="1"/>
  <c r="F23" i="2"/>
  <c r="H23" i="2"/>
  <c r="E23" i="2"/>
  <c r="E24" i="2" s="1"/>
  <c r="G23" i="2"/>
  <c r="G24" i="2" s="1"/>
  <c r="AR18" i="2"/>
  <c r="L23" i="2"/>
  <c r="I23" i="2"/>
  <c r="I24" i="2" s="1"/>
  <c r="N23" i="2" l="1"/>
  <c r="F24" i="2"/>
  <c r="M23" i="2"/>
  <c r="H24" i="2"/>
  <c r="M24" i="2" s="1"/>
  <c r="L24" i="2"/>
  <c r="O24" i="2"/>
  <c r="J24" i="2"/>
  <c r="J23" i="2"/>
  <c r="O23" i="2"/>
  <c r="N24" i="2" l="1"/>
</calcChain>
</file>

<file path=xl/sharedStrings.xml><?xml version="1.0" encoding="utf-8"?>
<sst xmlns="http://schemas.openxmlformats.org/spreadsheetml/2006/main" count="95" uniqueCount="42">
  <si>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</si>
  <si>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</si>
  <si>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</si>
  <si>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</si>
  <si>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</si>
  <si>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</si>
  <si>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</si>
  <si>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</si>
  <si>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</si>
  <si>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</si>
  <si>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</si>
  <si>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</si>
  <si>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</si>
  <si>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</si>
  <si>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</si>
  <si>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6.</t>
  </si>
  <si>
    <t>LePe = Lestijoen Pesis  (2009)</t>
  </si>
  <si>
    <t>Ura = Kannuksen Ura  (1969)</t>
  </si>
  <si>
    <t>11.</t>
  </si>
  <si>
    <t>HP-K</t>
  </si>
  <si>
    <t>Pasi Seppälä</t>
  </si>
  <si>
    <t>Ura</t>
  </si>
  <si>
    <t>LePe</t>
  </si>
  <si>
    <t>3.</t>
  </si>
  <si>
    <t>4.</t>
  </si>
  <si>
    <t>9.</t>
  </si>
  <si>
    <t>TU</t>
  </si>
  <si>
    <t>7.</t>
  </si>
  <si>
    <t>4.10.1990   Toholampi</t>
  </si>
  <si>
    <t>TU = Toholammin Urheilijat  (1955),  kasvattajaseura</t>
  </si>
  <si>
    <t>VePe = Veteli Pesis  (2000)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</si>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</sst>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20</v>
      </c>
      <c r="C1" s="1"/>
      <c r="D1" s="2"/>
      <c r="E1" s="3" t="s">
        <v>28</v>
      </c>
      <c r="F1" s="38"/>
      <c r="G1" s="39"/>
      <c r="H1" s="39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8"/>
      <c r="AB1" s="38"/>
      <c r="AC1" s="39"/>
      <c r="AD1" s="39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6"/>
      <c r="L2" s="16" t="s">
        <v>32</v>
      </c>
      <c r="M2" s="8"/>
      <c r="N2" s="8"/>
      <c r="O2" s="15"/>
      <c r="P2" s="13"/>
      <c r="Q2" s="16" t="s">
        <v>33</v>
      </c>
      <c r="R2" s="8"/>
      <c r="S2" s="8"/>
      <c r="T2" s="8"/>
      <c r="U2" s="14"/>
      <c r="V2" s="15"/>
      <c r="W2" s="13"/>
      <c r="X2" s="40" t="s">
        <v>34</v>
      </c>
      <c r="Y2" s="41"/>
      <c r="Z2" s="42"/>
      <c r="AA2" s="7" t="s">
        <v>7</v>
      </c>
      <c r="AB2" s="8"/>
      <c r="AC2" s="8"/>
      <c r="AD2" s="8"/>
      <c r="AE2" s="14"/>
      <c r="AF2" s="9"/>
      <c r="AG2" s="36"/>
      <c r="AH2" s="16" t="s">
        <v>35</v>
      </c>
      <c r="AI2" s="8"/>
      <c r="AJ2" s="8"/>
      <c r="AK2" s="15"/>
      <c r="AL2" s="13"/>
      <c r="AM2" s="16" t="s">
        <v>33</v>
      </c>
      <c r="AN2" s="8"/>
      <c r="AO2" s="8"/>
      <c r="AP2" s="8"/>
      <c r="AQ2" s="14"/>
      <c r="AR2" s="15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36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36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22"/>
      <c r="D4" s="37"/>
      <c r="E4" s="21"/>
      <c r="F4" s="21"/>
      <c r="G4" s="21"/>
      <c r="H4" s="34"/>
      <c r="I4" s="21"/>
      <c r="J4" s="44"/>
      <c r="K4" s="20"/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>
        <v>2005</v>
      </c>
      <c r="Y4" s="21" t="s">
        <v>25</v>
      </c>
      <c r="Z4" s="37" t="s">
        <v>26</v>
      </c>
      <c r="AA4" s="21">
        <v>3</v>
      </c>
      <c r="AB4" s="21">
        <v>0</v>
      </c>
      <c r="AC4" s="21">
        <v>0</v>
      </c>
      <c r="AD4" s="21">
        <v>0</v>
      </c>
      <c r="AE4" s="21">
        <v>8</v>
      </c>
      <c r="AF4" s="28">
        <v>0.66659999999999997</v>
      </c>
      <c r="AG4" s="67">
        <v>12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37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>
        <v>2006</v>
      </c>
      <c r="Y5" s="21" t="s">
        <v>24</v>
      </c>
      <c r="Z5" s="37" t="s">
        <v>26</v>
      </c>
      <c r="AA5" s="21">
        <v>13</v>
      </c>
      <c r="AB5" s="21">
        <v>0</v>
      </c>
      <c r="AC5" s="21">
        <v>2</v>
      </c>
      <c r="AD5" s="21">
        <v>4</v>
      </c>
      <c r="AE5" s="21">
        <v>14</v>
      </c>
      <c r="AF5" s="28">
        <v>0.37830000000000003</v>
      </c>
      <c r="AG5" s="67">
        <v>37</v>
      </c>
      <c r="AH5" s="12"/>
      <c r="AI5" s="12"/>
      <c r="AJ5" s="12"/>
      <c r="AK5" s="12"/>
      <c r="AL5" s="17"/>
      <c r="AM5" s="21">
        <v>2</v>
      </c>
      <c r="AN5" s="21">
        <v>0</v>
      </c>
      <c r="AO5" s="21">
        <v>0</v>
      </c>
      <c r="AP5" s="21">
        <v>0</v>
      </c>
      <c r="AQ5" s="21">
        <v>0</v>
      </c>
      <c r="AR5" s="47">
        <v>0</v>
      </c>
      <c r="AS5" s="68">
        <v>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37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2007</v>
      </c>
      <c r="Y6" s="21" t="s">
        <v>27</v>
      </c>
      <c r="Z6" s="37" t="s">
        <v>26</v>
      </c>
      <c r="AA6" s="21">
        <v>18</v>
      </c>
      <c r="AB6" s="21">
        <v>0</v>
      </c>
      <c r="AC6" s="21">
        <v>6</v>
      </c>
      <c r="AD6" s="21">
        <v>5</v>
      </c>
      <c r="AE6" s="21">
        <v>33</v>
      </c>
      <c r="AF6" s="28">
        <v>0.41770000000000002</v>
      </c>
      <c r="AG6" s="67">
        <v>79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37"/>
      <c r="E7" s="21"/>
      <c r="F7" s="21"/>
      <c r="G7" s="21"/>
      <c r="H7" s="34"/>
      <c r="I7" s="21"/>
      <c r="J7" s="44"/>
      <c r="K7" s="20"/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>
        <v>2008</v>
      </c>
      <c r="Y7" s="21" t="s">
        <v>24</v>
      </c>
      <c r="Z7" s="37" t="s">
        <v>26</v>
      </c>
      <c r="AA7" s="21">
        <v>16</v>
      </c>
      <c r="AB7" s="21">
        <v>1</v>
      </c>
      <c r="AC7" s="21">
        <v>15</v>
      </c>
      <c r="AD7" s="21">
        <v>7</v>
      </c>
      <c r="AE7" s="21">
        <v>55</v>
      </c>
      <c r="AF7" s="28">
        <v>0.56120000000000003</v>
      </c>
      <c r="AG7" s="67">
        <v>98</v>
      </c>
      <c r="AH7" s="12"/>
      <c r="AI7" s="12"/>
      <c r="AJ7" s="12"/>
      <c r="AK7" s="12"/>
      <c r="AL7" s="17"/>
      <c r="AM7" s="21">
        <v>2</v>
      </c>
      <c r="AN7" s="21">
        <v>0</v>
      </c>
      <c r="AO7" s="21">
        <v>1</v>
      </c>
      <c r="AP7" s="21">
        <v>0</v>
      </c>
      <c r="AQ7" s="21">
        <v>6</v>
      </c>
      <c r="AR7" s="47">
        <v>0.6</v>
      </c>
      <c r="AS7" s="68">
        <v>10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2009</v>
      </c>
      <c r="C8" s="22" t="s">
        <v>18</v>
      </c>
      <c r="D8" s="37" t="s">
        <v>19</v>
      </c>
      <c r="E8" s="21">
        <v>22</v>
      </c>
      <c r="F8" s="21">
        <v>0</v>
      </c>
      <c r="G8" s="21">
        <v>3</v>
      </c>
      <c r="H8" s="34">
        <v>1</v>
      </c>
      <c r="I8" s="21">
        <v>40</v>
      </c>
      <c r="J8" s="44">
        <v>0.44400000000000001</v>
      </c>
      <c r="K8" s="20">
        <v>90</v>
      </c>
      <c r="L8" s="45"/>
      <c r="M8" s="12"/>
      <c r="N8" s="12"/>
      <c r="O8" s="12"/>
      <c r="P8" s="17"/>
      <c r="Q8" s="21">
        <v>2</v>
      </c>
      <c r="R8" s="21">
        <v>0</v>
      </c>
      <c r="S8" s="34">
        <v>0</v>
      </c>
      <c r="T8" s="21">
        <v>1</v>
      </c>
      <c r="U8" s="21">
        <v>4</v>
      </c>
      <c r="V8" s="46">
        <v>0.4</v>
      </c>
      <c r="W8" s="20">
        <v>10</v>
      </c>
      <c r="X8" s="21"/>
      <c r="Y8" s="21"/>
      <c r="Z8" s="37"/>
      <c r="AA8" s="21"/>
      <c r="AB8" s="21"/>
      <c r="AC8" s="21"/>
      <c r="AD8" s="21"/>
      <c r="AE8" s="21"/>
      <c r="AF8" s="28"/>
      <c r="AG8" s="67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6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22"/>
      <c r="D9" s="37"/>
      <c r="E9" s="21"/>
      <c r="F9" s="21"/>
      <c r="G9" s="21"/>
      <c r="H9" s="34"/>
      <c r="I9" s="21"/>
      <c r="J9" s="44"/>
      <c r="K9" s="20"/>
      <c r="L9" s="45"/>
      <c r="M9" s="12"/>
      <c r="N9" s="12"/>
      <c r="O9" s="12"/>
      <c r="P9" s="17"/>
      <c r="Q9" s="21"/>
      <c r="R9" s="21"/>
      <c r="S9" s="34"/>
      <c r="T9" s="21"/>
      <c r="U9" s="21"/>
      <c r="V9" s="46"/>
      <c r="W9" s="20"/>
      <c r="X9" s="21">
        <v>2010</v>
      </c>
      <c r="Y9" s="21" t="s">
        <v>15</v>
      </c>
      <c r="Z9" s="37" t="s">
        <v>22</v>
      </c>
      <c r="AA9" s="21">
        <v>12</v>
      </c>
      <c r="AB9" s="21">
        <v>0</v>
      </c>
      <c r="AC9" s="21">
        <v>12</v>
      </c>
      <c r="AD9" s="21">
        <v>5</v>
      </c>
      <c r="AE9" s="21">
        <v>34</v>
      </c>
      <c r="AF9" s="28">
        <v>0.39529999999999998</v>
      </c>
      <c r="AG9" s="67">
        <v>86</v>
      </c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7"/>
      <c r="AS9" s="6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22"/>
      <c r="D10" s="37"/>
      <c r="E10" s="21"/>
      <c r="F10" s="21"/>
      <c r="G10" s="21"/>
      <c r="H10" s="34"/>
      <c r="I10" s="21"/>
      <c r="J10" s="44"/>
      <c r="K10" s="20"/>
      <c r="L10" s="45"/>
      <c r="M10" s="12"/>
      <c r="N10" s="12"/>
      <c r="O10" s="12"/>
      <c r="P10" s="17"/>
      <c r="Q10" s="21"/>
      <c r="R10" s="21"/>
      <c r="S10" s="34"/>
      <c r="T10" s="21"/>
      <c r="U10" s="21"/>
      <c r="V10" s="46"/>
      <c r="W10" s="20"/>
      <c r="X10" s="21">
        <v>2011</v>
      </c>
      <c r="Y10" s="21" t="s">
        <v>23</v>
      </c>
      <c r="Z10" s="37" t="s">
        <v>22</v>
      </c>
      <c r="AA10" s="21">
        <v>18</v>
      </c>
      <c r="AB10" s="21">
        <v>1</v>
      </c>
      <c r="AC10" s="21">
        <v>27</v>
      </c>
      <c r="AD10" s="21">
        <v>9</v>
      </c>
      <c r="AE10" s="21">
        <v>81</v>
      </c>
      <c r="AF10" s="28">
        <v>0.63280000000000003</v>
      </c>
      <c r="AG10" s="67">
        <v>128</v>
      </c>
      <c r="AH10" s="12"/>
      <c r="AI10" s="12"/>
      <c r="AJ10" s="12"/>
      <c r="AK10" s="12"/>
      <c r="AL10" s="17"/>
      <c r="AM10" s="21">
        <v>2</v>
      </c>
      <c r="AN10" s="21">
        <v>0</v>
      </c>
      <c r="AO10" s="21">
        <v>2</v>
      </c>
      <c r="AP10" s="21">
        <v>1</v>
      </c>
      <c r="AQ10" s="21">
        <v>9</v>
      </c>
      <c r="AR10" s="47">
        <v>0.75</v>
      </c>
      <c r="AS10" s="68">
        <v>12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22"/>
      <c r="D11" s="37"/>
      <c r="E11" s="21"/>
      <c r="F11" s="21"/>
      <c r="G11" s="21"/>
      <c r="H11" s="34"/>
      <c r="I11" s="21"/>
      <c r="J11" s="44"/>
      <c r="K11" s="20"/>
      <c r="L11" s="45"/>
      <c r="M11" s="12"/>
      <c r="N11" s="12"/>
      <c r="O11" s="12"/>
      <c r="P11" s="17"/>
      <c r="Q11" s="21"/>
      <c r="R11" s="21"/>
      <c r="S11" s="34"/>
      <c r="T11" s="21"/>
      <c r="U11" s="21"/>
      <c r="V11" s="46"/>
      <c r="W11" s="20"/>
      <c r="X11" s="21">
        <v>2012</v>
      </c>
      <c r="Y11" s="21" t="s">
        <v>24</v>
      </c>
      <c r="Z11" s="37" t="s">
        <v>22</v>
      </c>
      <c r="AA11" s="21">
        <v>18</v>
      </c>
      <c r="AB11" s="21">
        <v>0</v>
      </c>
      <c r="AC11" s="21">
        <v>4</v>
      </c>
      <c r="AD11" s="21">
        <v>5</v>
      </c>
      <c r="AE11" s="21">
        <v>52</v>
      </c>
      <c r="AF11" s="28">
        <v>0.4859</v>
      </c>
      <c r="AG11" s="67">
        <v>107</v>
      </c>
      <c r="AH11" s="12"/>
      <c r="AI11" s="12"/>
      <c r="AJ11" s="12"/>
      <c r="AK11" s="12"/>
      <c r="AL11" s="17"/>
      <c r="AM11" s="21">
        <v>2</v>
      </c>
      <c r="AN11" s="21">
        <v>0</v>
      </c>
      <c r="AO11" s="21">
        <v>1</v>
      </c>
      <c r="AP11" s="21">
        <v>0</v>
      </c>
      <c r="AQ11" s="21">
        <v>2</v>
      </c>
      <c r="AR11" s="47">
        <v>0.2</v>
      </c>
      <c r="AS11" s="68">
        <v>10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22"/>
      <c r="D12" s="37"/>
      <c r="E12" s="21"/>
      <c r="F12" s="21"/>
      <c r="G12" s="21"/>
      <c r="H12" s="34"/>
      <c r="I12" s="21"/>
      <c r="J12" s="44"/>
      <c r="K12" s="20"/>
      <c r="L12" s="45"/>
      <c r="M12" s="12"/>
      <c r="N12" s="12"/>
      <c r="O12" s="12"/>
      <c r="P12" s="17"/>
      <c r="Q12" s="21"/>
      <c r="R12" s="21"/>
      <c r="S12" s="34"/>
      <c r="T12" s="21"/>
      <c r="U12" s="21"/>
      <c r="V12" s="46"/>
      <c r="W12" s="20"/>
      <c r="X12" s="21">
        <v>2013</v>
      </c>
      <c r="Y12" s="21" t="s">
        <v>24</v>
      </c>
      <c r="Z12" s="37" t="s">
        <v>21</v>
      </c>
      <c r="AA12" s="21">
        <v>20</v>
      </c>
      <c r="AB12" s="21">
        <v>0</v>
      </c>
      <c r="AC12" s="21">
        <v>23</v>
      </c>
      <c r="AD12" s="21">
        <v>6</v>
      </c>
      <c r="AE12" s="21">
        <v>64</v>
      </c>
      <c r="AF12" s="28">
        <v>0.45710000000000001</v>
      </c>
      <c r="AG12" s="67">
        <v>140</v>
      </c>
      <c r="AH12" s="12"/>
      <c r="AI12" s="12"/>
      <c r="AJ12" s="12"/>
      <c r="AK12" s="12"/>
      <c r="AL12" s="17"/>
      <c r="AM12" s="21">
        <v>2</v>
      </c>
      <c r="AN12" s="21">
        <v>0</v>
      </c>
      <c r="AO12" s="21">
        <v>0</v>
      </c>
      <c r="AP12" s="21">
        <v>0</v>
      </c>
      <c r="AQ12" s="21">
        <v>4</v>
      </c>
      <c r="AR12" s="47">
        <v>0.33329999999999999</v>
      </c>
      <c r="AS12" s="68">
        <v>12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22"/>
      <c r="D13" s="37"/>
      <c r="E13" s="21"/>
      <c r="F13" s="21"/>
      <c r="G13" s="21"/>
      <c r="H13" s="34"/>
      <c r="I13" s="21"/>
      <c r="J13" s="44"/>
      <c r="K13" s="20"/>
      <c r="L13" s="45"/>
      <c r="M13" s="12"/>
      <c r="N13" s="12"/>
      <c r="O13" s="12"/>
      <c r="P13" s="17"/>
      <c r="Q13" s="21"/>
      <c r="R13" s="21"/>
      <c r="S13" s="34"/>
      <c r="T13" s="21"/>
      <c r="U13" s="21"/>
      <c r="V13" s="46"/>
      <c r="W13" s="20"/>
      <c r="X13" s="21">
        <v>2014</v>
      </c>
      <c r="Y13" s="21" t="s">
        <v>24</v>
      </c>
      <c r="Z13" s="37" t="s">
        <v>21</v>
      </c>
      <c r="AA13" s="21">
        <v>14</v>
      </c>
      <c r="AB13" s="21">
        <v>3</v>
      </c>
      <c r="AC13" s="21">
        <v>9</v>
      </c>
      <c r="AD13" s="21">
        <v>15</v>
      </c>
      <c r="AE13" s="21">
        <v>49</v>
      </c>
      <c r="AF13" s="28">
        <v>0.52680000000000005</v>
      </c>
      <c r="AG13" s="67">
        <v>93</v>
      </c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7"/>
      <c r="AS13" s="68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22"/>
      <c r="D14" s="37"/>
      <c r="E14" s="21"/>
      <c r="F14" s="21"/>
      <c r="G14" s="21"/>
      <c r="H14" s="34"/>
      <c r="I14" s="21"/>
      <c r="J14" s="44"/>
      <c r="K14" s="20"/>
      <c r="L14" s="45"/>
      <c r="M14" s="12"/>
      <c r="N14" s="12"/>
      <c r="O14" s="12"/>
      <c r="P14" s="17"/>
      <c r="Q14" s="21"/>
      <c r="R14" s="21"/>
      <c r="S14" s="34"/>
      <c r="T14" s="21"/>
      <c r="U14" s="21"/>
      <c r="V14" s="46"/>
      <c r="W14" s="20"/>
      <c r="X14" s="21"/>
      <c r="Y14" s="21"/>
      <c r="Z14" s="37"/>
      <c r="AA14" s="21"/>
      <c r="AB14" s="21"/>
      <c r="AC14" s="21"/>
      <c r="AD14" s="21"/>
      <c r="AE14" s="21"/>
      <c r="AF14" s="28"/>
      <c r="AG14" s="67"/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7"/>
      <c r="AS14" s="68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22"/>
      <c r="D15" s="37"/>
      <c r="E15" s="21"/>
      <c r="F15" s="21"/>
      <c r="G15" s="21"/>
      <c r="H15" s="34"/>
      <c r="I15" s="21"/>
      <c r="J15" s="44"/>
      <c r="K15" s="20"/>
      <c r="L15" s="45"/>
      <c r="M15" s="12"/>
      <c r="N15" s="12"/>
      <c r="O15" s="12"/>
      <c r="P15" s="17"/>
      <c r="Q15" s="21"/>
      <c r="R15" s="21"/>
      <c r="S15" s="34"/>
      <c r="T15" s="21"/>
      <c r="U15" s="21"/>
      <c r="V15" s="46"/>
      <c r="W15" s="20"/>
      <c r="X15" s="21">
        <v>2017</v>
      </c>
      <c r="Y15" s="21" t="s">
        <v>31</v>
      </c>
      <c r="Z15" s="37" t="s">
        <v>21</v>
      </c>
      <c r="AA15" s="21">
        <v>14</v>
      </c>
      <c r="AB15" s="21">
        <v>1</v>
      </c>
      <c r="AC15" s="21">
        <v>12</v>
      </c>
      <c r="AD15" s="21">
        <v>10</v>
      </c>
      <c r="AE15" s="21">
        <v>52</v>
      </c>
      <c r="AF15" s="28">
        <v>0.62649999999999995</v>
      </c>
      <c r="AG15" s="67">
        <v>83</v>
      </c>
      <c r="AH15" s="12"/>
      <c r="AI15" s="12"/>
      <c r="AJ15" s="12"/>
      <c r="AK15" s="12"/>
      <c r="AL15" s="17"/>
      <c r="AM15" s="21">
        <v>5</v>
      </c>
      <c r="AN15" s="21">
        <v>0</v>
      </c>
      <c r="AO15" s="21">
        <v>2</v>
      </c>
      <c r="AP15" s="21">
        <v>1</v>
      </c>
      <c r="AQ15" s="21">
        <v>16</v>
      </c>
      <c r="AR15" s="47">
        <v>0.64</v>
      </c>
      <c r="AS15" s="68">
        <v>25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/>
      <c r="C16" s="22"/>
      <c r="D16" s="37"/>
      <c r="E16" s="21"/>
      <c r="F16" s="21"/>
      <c r="G16" s="21"/>
      <c r="H16" s="34"/>
      <c r="I16" s="21"/>
      <c r="J16" s="44"/>
      <c r="K16" s="20"/>
      <c r="L16" s="45"/>
      <c r="M16" s="12"/>
      <c r="N16" s="12"/>
      <c r="O16" s="12"/>
      <c r="P16" s="17"/>
      <c r="Q16" s="21"/>
      <c r="R16" s="21"/>
      <c r="S16" s="34"/>
      <c r="T16" s="21"/>
      <c r="U16" s="21"/>
      <c r="V16" s="46"/>
      <c r="W16" s="20"/>
      <c r="X16" s="21"/>
      <c r="Y16" s="21"/>
      <c r="Z16" s="37"/>
      <c r="AA16" s="21"/>
      <c r="AB16" s="21"/>
      <c r="AC16" s="21"/>
      <c r="AD16" s="21"/>
      <c r="AE16" s="21"/>
      <c r="AF16" s="28"/>
      <c r="AG16" s="67"/>
      <c r="AH16" s="12"/>
      <c r="AI16" s="12"/>
      <c r="AJ16" s="12"/>
      <c r="AK16" s="12"/>
      <c r="AL16" s="17"/>
      <c r="AM16" s="21"/>
      <c r="AN16" s="21"/>
      <c r="AO16" s="21"/>
      <c r="AP16" s="21"/>
      <c r="AQ16" s="21"/>
      <c r="AR16" s="47"/>
      <c r="AS16" s="68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/>
      <c r="C17" s="22"/>
      <c r="D17" s="37"/>
      <c r="E17" s="21"/>
      <c r="F17" s="21"/>
      <c r="G17" s="21"/>
      <c r="H17" s="34"/>
      <c r="I17" s="21"/>
      <c r="J17" s="44"/>
      <c r="K17" s="20"/>
      <c r="L17" s="45"/>
      <c r="M17" s="12"/>
      <c r="N17" s="12"/>
      <c r="O17" s="12"/>
      <c r="P17" s="17"/>
      <c r="Q17" s="21"/>
      <c r="R17" s="21"/>
      <c r="S17" s="34"/>
      <c r="T17" s="21"/>
      <c r="U17" s="21"/>
      <c r="V17" s="46"/>
      <c r="W17" s="20"/>
      <c r="X17" s="21">
        <v>2019</v>
      </c>
      <c r="Y17" s="21" t="s">
        <v>27</v>
      </c>
      <c r="Z17" s="37" t="s">
        <v>21</v>
      </c>
      <c r="AA17" s="21">
        <v>15</v>
      </c>
      <c r="AB17" s="21">
        <v>0</v>
      </c>
      <c r="AC17" s="21">
        <v>7</v>
      </c>
      <c r="AD17" s="21">
        <v>5</v>
      </c>
      <c r="AE17" s="21">
        <v>44</v>
      </c>
      <c r="AF17" s="28">
        <v>0.5</v>
      </c>
      <c r="AG17" s="20">
        <v>88</v>
      </c>
      <c r="AH17" s="12"/>
      <c r="AI17" s="12"/>
      <c r="AJ17" s="12"/>
      <c r="AK17" s="12"/>
      <c r="AL17" s="17"/>
      <c r="AM17" s="21"/>
      <c r="AN17" s="21"/>
      <c r="AO17" s="21"/>
      <c r="AP17" s="21"/>
      <c r="AQ17" s="21"/>
      <c r="AR17" s="47"/>
      <c r="AS17" s="68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35" t="s">
        <v>37</v>
      </c>
      <c r="C18" s="48"/>
      <c r="D18" s="49"/>
      <c r="E18" s="50">
        <f>SUM(E4:E17)</f>
        <v>22</v>
      </c>
      <c r="F18" s="50">
        <f>SUM(F4:F17)</f>
        <v>0</v>
      </c>
      <c r="G18" s="50">
        <f>SUM(G4:G17)</f>
        <v>3</v>
      </c>
      <c r="H18" s="50">
        <f>SUM(H4:H17)</f>
        <v>1</v>
      </c>
      <c r="I18" s="50">
        <f>SUM(I4:I17)</f>
        <v>40</v>
      </c>
      <c r="J18" s="51">
        <f>PRODUCT(I18/K18)</f>
        <v>0.44444444444444442</v>
      </c>
      <c r="K18" s="36">
        <f>SUM(K4:K17)</f>
        <v>90</v>
      </c>
      <c r="L18" s="16"/>
      <c r="M18" s="14"/>
      <c r="N18" s="52"/>
      <c r="O18" s="53"/>
      <c r="P18" s="17"/>
      <c r="Q18" s="50">
        <f>SUM(Q4:Q17)</f>
        <v>2</v>
      </c>
      <c r="R18" s="50">
        <f>SUM(R4:R17)</f>
        <v>0</v>
      </c>
      <c r="S18" s="50">
        <f>SUM(S4:S17)</f>
        <v>0</v>
      </c>
      <c r="T18" s="50">
        <f>SUM(T4:T17)</f>
        <v>1</v>
      </c>
      <c r="U18" s="50">
        <f>SUM(U4:U17)</f>
        <v>4</v>
      </c>
      <c r="V18" s="51">
        <f>PRODUCT(U18/W18)</f>
        <v>0.4</v>
      </c>
      <c r="W18" s="36">
        <f>SUM(W4:W17)</f>
        <v>10</v>
      </c>
      <c r="X18" s="10" t="s">
        <v>37</v>
      </c>
      <c r="Y18" s="11"/>
      <c r="Z18" s="9"/>
      <c r="AA18" s="50">
        <f>SUM(AA4:AA17)</f>
        <v>161</v>
      </c>
      <c r="AB18" s="50">
        <f>SUM(AB4:AB17)</f>
        <v>6</v>
      </c>
      <c r="AC18" s="50">
        <f>SUM(AC4:AC17)</f>
        <v>117</v>
      </c>
      <c r="AD18" s="50">
        <f>SUM(AD4:AD17)</f>
        <v>71</v>
      </c>
      <c r="AE18" s="50">
        <f>SUM(AE4:AE17)</f>
        <v>486</v>
      </c>
      <c r="AF18" s="51">
        <f>PRODUCT(AE18/AG18)</f>
        <v>0.51104100946372244</v>
      </c>
      <c r="AG18" s="36">
        <f>SUM(AG4:AG17)</f>
        <v>951</v>
      </c>
      <c r="AH18" s="16"/>
      <c r="AI18" s="14"/>
      <c r="AJ18" s="52"/>
      <c r="AK18" s="53"/>
      <c r="AL18" s="17"/>
      <c r="AM18" s="50">
        <f>SUM(AM4:AM17)</f>
        <v>15</v>
      </c>
      <c r="AN18" s="50">
        <f>SUM(AN4:AN17)</f>
        <v>0</v>
      </c>
      <c r="AO18" s="50">
        <f>SUM(AO4:AO17)</f>
        <v>6</v>
      </c>
      <c r="AP18" s="50">
        <f>SUM(AP4:AP17)</f>
        <v>2</v>
      </c>
      <c r="AQ18" s="50">
        <f>SUM(AQ4:AQ17)</f>
        <v>37</v>
      </c>
      <c r="AR18" s="51">
        <f>PRODUCT(AQ18/AS18)</f>
        <v>0.51388888888888884</v>
      </c>
      <c r="AS18" s="43">
        <f>SUM(AS4:AS17)</f>
        <v>72</v>
      </c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4"/>
      <c r="K19" s="20"/>
      <c r="L19" s="17"/>
      <c r="M19" s="17"/>
      <c r="N19" s="17"/>
      <c r="O19" s="17"/>
      <c r="P19" s="23"/>
      <c r="Q19" s="23"/>
      <c r="R19" s="25"/>
      <c r="S19" s="23"/>
      <c r="T19" s="23"/>
      <c r="U19" s="17"/>
      <c r="V19" s="17"/>
      <c r="W19" s="20"/>
      <c r="X19" s="23"/>
      <c r="Y19" s="23"/>
      <c r="Z19" s="23"/>
      <c r="AA19" s="23"/>
      <c r="AB19" s="23"/>
      <c r="AC19" s="23"/>
      <c r="AD19" s="23"/>
      <c r="AE19" s="23"/>
      <c r="AF19" s="24"/>
      <c r="AG19" s="20"/>
      <c r="AH19" s="17"/>
      <c r="AI19" s="17"/>
      <c r="AJ19" s="17"/>
      <c r="AK19" s="17"/>
      <c r="AL19" s="23"/>
      <c r="AM19" s="23"/>
      <c r="AN19" s="25"/>
      <c r="AO19" s="23"/>
      <c r="AP19" s="23"/>
      <c r="AQ19" s="17"/>
      <c r="AR19" s="17"/>
      <c r="AS19" s="20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54" t="s">
        <v>38</v>
      </c>
      <c r="C20" s="55"/>
      <c r="D20" s="56"/>
      <c r="E20" s="9" t="s">
        <v>2</v>
      </c>
      <c r="F20" s="12" t="s">
        <v>6</v>
      </c>
      <c r="G20" s="9" t="s">
        <v>4</v>
      </c>
      <c r="H20" s="12" t="s">
        <v>5</v>
      </c>
      <c r="I20" s="12" t="s">
        <v>8</v>
      </c>
      <c r="J20" s="12" t="s">
        <v>9</v>
      </c>
      <c r="K20" s="17"/>
      <c r="L20" s="12" t="s">
        <v>10</v>
      </c>
      <c r="M20" s="12" t="s">
        <v>11</v>
      </c>
      <c r="N20" s="12" t="s">
        <v>39</v>
      </c>
      <c r="O20" s="12" t="s">
        <v>40</v>
      </c>
      <c r="Q20" s="25"/>
      <c r="R20" s="25" t="s">
        <v>12</v>
      </c>
      <c r="S20" s="25"/>
      <c r="T20" s="23" t="s">
        <v>29</v>
      </c>
      <c r="U20" s="17"/>
      <c r="V20" s="20"/>
      <c r="W20" s="20"/>
      <c r="X20" s="57"/>
      <c r="Y20" s="57"/>
      <c r="Z20" s="57"/>
      <c r="AA20" s="57"/>
      <c r="AB20" s="57"/>
      <c r="AC20" s="25"/>
      <c r="AD20" s="25"/>
      <c r="AE20" s="25"/>
      <c r="AF20" s="23"/>
      <c r="AG20" s="23"/>
      <c r="AH20" s="23"/>
      <c r="AI20" s="23"/>
      <c r="AJ20" s="23"/>
      <c r="AK20" s="23"/>
      <c r="AM20" s="20"/>
      <c r="AN20" s="57"/>
      <c r="AO20" s="57"/>
      <c r="AP20" s="57"/>
      <c r="AQ20" s="57"/>
      <c r="AR20" s="57"/>
      <c r="AS20" s="57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6" t="s">
        <v>41</v>
      </c>
      <c r="C21" s="6"/>
      <c r="D21" s="27"/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23">
        <v>0</v>
      </c>
      <c r="L21" s="60">
        <v>0</v>
      </c>
      <c r="M21" s="60">
        <v>0</v>
      </c>
      <c r="N21" s="60">
        <v>0</v>
      </c>
      <c r="O21" s="60">
        <v>0</v>
      </c>
      <c r="Q21" s="25"/>
      <c r="R21" s="25"/>
      <c r="S21" s="25"/>
      <c r="T21" s="23" t="s">
        <v>14</v>
      </c>
      <c r="U21" s="23"/>
      <c r="V21" s="23"/>
      <c r="W21" s="23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5"/>
      <c r="AO21" s="25"/>
      <c r="AP21" s="25"/>
      <c r="AQ21" s="25"/>
      <c r="AR21" s="25"/>
      <c r="AS21" s="25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61" t="s">
        <v>13</v>
      </c>
      <c r="C22" s="62"/>
      <c r="D22" s="63"/>
      <c r="E22" s="58">
        <f>PRODUCT(E18+Q18)</f>
        <v>24</v>
      </c>
      <c r="F22" s="58">
        <f>PRODUCT(F18+R18)</f>
        <v>0</v>
      </c>
      <c r="G22" s="58">
        <f>PRODUCT(G18+S18)</f>
        <v>3</v>
      </c>
      <c r="H22" s="58">
        <f>PRODUCT(H18+T18)</f>
        <v>2</v>
      </c>
      <c r="I22" s="58">
        <f>PRODUCT(I18+U18)</f>
        <v>44</v>
      </c>
      <c r="J22" s="59">
        <f>PRODUCT(I22/K22)</f>
        <v>0.44</v>
      </c>
      <c r="K22" s="23">
        <f>PRODUCT(K18+W18)</f>
        <v>100</v>
      </c>
      <c r="L22" s="60">
        <f>PRODUCT((F22+G22)/E22)</f>
        <v>0.125</v>
      </c>
      <c r="M22" s="60">
        <f>PRODUCT(H22/E22)</f>
        <v>8.3333333333333329E-2</v>
      </c>
      <c r="N22" s="60">
        <f>PRODUCT((F22+G22+H22)/E22)</f>
        <v>0.20833333333333334</v>
      </c>
      <c r="O22" s="60">
        <f>PRODUCT(I22/E22)</f>
        <v>1.8333333333333333</v>
      </c>
      <c r="Q22" s="25"/>
      <c r="R22" s="25"/>
      <c r="S22" s="25"/>
      <c r="T22" s="23" t="s">
        <v>16</v>
      </c>
      <c r="U22" s="23"/>
      <c r="V22" s="23"/>
      <c r="W22" s="23"/>
      <c r="X22" s="23"/>
      <c r="Y22" s="23"/>
      <c r="Z22" s="23"/>
      <c r="AA22" s="23"/>
      <c r="AB22" s="23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19" t="s">
        <v>34</v>
      </c>
      <c r="C23" s="18"/>
      <c r="D23" s="29"/>
      <c r="E23" s="58">
        <f>PRODUCT(AA18+AM18)</f>
        <v>176</v>
      </c>
      <c r="F23" s="58">
        <f>PRODUCT(AB18+AN18)</f>
        <v>6</v>
      </c>
      <c r="G23" s="58">
        <f>PRODUCT(AC18+AO18)</f>
        <v>123</v>
      </c>
      <c r="H23" s="58">
        <f>PRODUCT(AD18+AP18)</f>
        <v>73</v>
      </c>
      <c r="I23" s="58">
        <f>PRODUCT(AE18+AQ18)</f>
        <v>523</v>
      </c>
      <c r="J23" s="59">
        <f>PRODUCT(I23/K23)</f>
        <v>0.51124144672531768</v>
      </c>
      <c r="K23" s="17">
        <f>PRODUCT(AG18+AS18)</f>
        <v>1023</v>
      </c>
      <c r="L23" s="60">
        <f>PRODUCT((F23+G23)/E23)</f>
        <v>0.73295454545454541</v>
      </c>
      <c r="M23" s="60">
        <f>PRODUCT(H23/E23)</f>
        <v>0.41477272727272729</v>
      </c>
      <c r="N23" s="60">
        <f>PRODUCT((F23+G23+H23)/E23)</f>
        <v>1.1477272727272727</v>
      </c>
      <c r="O23" s="60">
        <f>PRODUCT(I23/E23)</f>
        <v>2.9715909090909092</v>
      </c>
      <c r="Q23" s="25"/>
      <c r="R23" s="25"/>
      <c r="S23" s="23"/>
      <c r="T23" s="23" t="s">
        <v>17</v>
      </c>
      <c r="U23" s="17"/>
      <c r="V23" s="17"/>
      <c r="W23" s="23"/>
      <c r="X23" s="23"/>
      <c r="Y23" s="23"/>
      <c r="Z23" s="23"/>
      <c r="AA23" s="23"/>
      <c r="AB23" s="23"/>
      <c r="AC23" s="25"/>
      <c r="AD23" s="25"/>
      <c r="AE23" s="25"/>
      <c r="AF23" s="25"/>
      <c r="AG23" s="25"/>
      <c r="AH23" s="25"/>
      <c r="AI23" s="25"/>
      <c r="AJ23" s="25"/>
      <c r="AK23" s="23"/>
      <c r="AL23" s="17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64" t="s">
        <v>37</v>
      </c>
      <c r="C24" s="65"/>
      <c r="D24" s="66"/>
      <c r="E24" s="58">
        <f>SUM(E21:E23)</f>
        <v>200</v>
      </c>
      <c r="F24" s="58">
        <f t="shared" ref="F24:I24" si="0">SUM(F21:F23)</f>
        <v>6</v>
      </c>
      <c r="G24" s="58">
        <f t="shared" si="0"/>
        <v>126</v>
      </c>
      <c r="H24" s="58">
        <f t="shared" si="0"/>
        <v>75</v>
      </c>
      <c r="I24" s="58">
        <f t="shared" si="0"/>
        <v>567</v>
      </c>
      <c r="J24" s="59">
        <f>PRODUCT(I24/K24)</f>
        <v>0.50489759572573467</v>
      </c>
      <c r="K24" s="23">
        <f>SUM(K21:K23)</f>
        <v>1123</v>
      </c>
      <c r="L24" s="60">
        <f>PRODUCT((F24+G24)/E24)</f>
        <v>0.66</v>
      </c>
      <c r="M24" s="60">
        <f>PRODUCT(H24/E24)</f>
        <v>0.375</v>
      </c>
      <c r="N24" s="60">
        <f>PRODUCT((F24+G24+H24)/E24)</f>
        <v>1.0349999999999999</v>
      </c>
      <c r="O24" s="60">
        <f>PRODUCT(I24/E24)</f>
        <v>2.835</v>
      </c>
      <c r="Q24" s="17"/>
      <c r="R24" s="17"/>
      <c r="S24" s="17"/>
      <c r="T24" s="23" t="s">
        <v>30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17"/>
      <c r="F25" s="17"/>
      <c r="G25" s="17"/>
      <c r="H25" s="17"/>
      <c r="I25" s="17"/>
      <c r="J25" s="23"/>
      <c r="K25" s="23"/>
      <c r="L25" s="17"/>
      <c r="M25" s="17"/>
      <c r="N25" s="17"/>
      <c r="O25" s="17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5"/>
      <c r="AJ172" s="25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5"/>
      <c r="AJ173" s="25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5"/>
      <c r="AJ174" s="25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5"/>
      <c r="AJ175" s="25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5"/>
      <c r="AJ176" s="25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5"/>
      <c r="AJ177" s="25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5"/>
      <c r="AJ178" s="25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5"/>
      <c r="AJ179" s="25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5"/>
      <c r="AJ180" s="25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5"/>
      <c r="AJ181" s="25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5"/>
      <c r="AJ182" s="25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L183"/>
      <c r="M183"/>
      <c r="N183"/>
      <c r="O183"/>
      <c r="P183"/>
      <c r="Q183" s="17"/>
      <c r="R183" s="17"/>
      <c r="S183" s="1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5"/>
      <c r="AJ183" s="25"/>
      <c r="AK183" s="23"/>
      <c r="AL183" s="17"/>
    </row>
    <row r="184" spans="1:57" ht="14.25" x14ac:dyDescent="0.2">
      <c r="L184"/>
      <c r="M184"/>
      <c r="N184"/>
      <c r="O184"/>
      <c r="P184"/>
      <c r="Q184" s="17"/>
      <c r="R184" s="17"/>
      <c r="S184" s="1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5"/>
      <c r="AJ184" s="25"/>
      <c r="AK184" s="23"/>
      <c r="AL184" s="17"/>
    </row>
    <row r="185" spans="1:57" ht="14.25" x14ac:dyDescent="0.2">
      <c r="L185"/>
      <c r="M185"/>
      <c r="N185"/>
      <c r="O185"/>
      <c r="P185"/>
      <c r="Q185" s="17"/>
      <c r="R185" s="17"/>
      <c r="S185" s="17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5"/>
      <c r="AJ185" s="25"/>
      <c r="AK185" s="23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5"/>
      <c r="AJ186" s="25"/>
      <c r="AK186" s="23"/>
      <c r="AL186" s="17"/>
    </row>
    <row r="187" spans="1:57" ht="14.25" x14ac:dyDescent="0.2">
      <c r="L187" s="17"/>
      <c r="M187" s="17"/>
      <c r="N187" s="17"/>
      <c r="O187" s="17"/>
      <c r="P187" s="17"/>
      <c r="R187" s="17"/>
      <c r="S187" s="1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5"/>
      <c r="AJ187" s="25"/>
      <c r="AK187" s="23"/>
      <c r="AL187" s="17"/>
    </row>
    <row r="188" spans="1:57" ht="14.25" x14ac:dyDescent="0.2">
      <c r="L188" s="17"/>
      <c r="M188" s="17"/>
      <c r="N188" s="17"/>
      <c r="O188" s="17"/>
      <c r="P188" s="17"/>
      <c r="R188" s="17"/>
      <c r="S188" s="17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5"/>
      <c r="AJ188" s="25"/>
      <c r="AK188" s="23"/>
      <c r="AL188" s="17"/>
    </row>
    <row r="189" spans="1:57" ht="14.25" x14ac:dyDescent="0.2">
      <c r="L189" s="17"/>
      <c r="M189" s="17"/>
      <c r="N189" s="17"/>
      <c r="O189" s="17"/>
      <c r="P189" s="17"/>
      <c r="R189" s="17"/>
      <c r="S189" s="17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5"/>
      <c r="AJ189" s="25"/>
      <c r="AK189" s="17"/>
      <c r="AL189" s="17"/>
    </row>
    <row r="190" spans="1:57" x14ac:dyDescent="0.25">
      <c r="R190" s="20"/>
      <c r="S190" s="2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5"/>
      <c r="AJ190" s="25"/>
    </row>
    <row r="191" spans="1:57" x14ac:dyDescent="0.25">
      <c r="R191" s="20"/>
      <c r="S191" s="2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5"/>
      <c r="AJ191" s="25"/>
    </row>
    <row r="192" spans="1:57" x14ac:dyDescent="0.25">
      <c r="R192" s="20"/>
      <c r="S192" s="2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5"/>
      <c r="AJ192" s="25"/>
    </row>
    <row r="193" spans="12:38" x14ac:dyDescent="0.25">
      <c r="L193"/>
      <c r="M193"/>
      <c r="N193"/>
      <c r="O193"/>
      <c r="P193"/>
      <c r="R193" s="20"/>
      <c r="S193" s="2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0"/>
      <c r="S217" s="20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5"/>
      <c r="AJ221" s="25"/>
      <c r="AK221"/>
      <c r="AL221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</sheetData>
  <sortState ref="X15:AT17">
    <sortCondition ref="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2019-08-25T09:02:39Z</dcterms:modified>
</cp:coreProperties>
</file>