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AS14" i="2"/>
  <c r="AQ14" i="2"/>
  <c r="AR14" i="2" s="1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M18" i="2" s="1"/>
  <c r="G14" i="2"/>
  <c r="F14" i="2"/>
  <c r="F18" i="2" s="1"/>
  <c r="E14" i="2"/>
  <c r="E18" i="2" s="1"/>
  <c r="G18" i="2" l="1"/>
  <c r="J14" i="2"/>
  <c r="J18" i="2"/>
  <c r="O18" i="2"/>
  <c r="E20" i="2"/>
  <c r="O20" i="2" s="1"/>
  <c r="K19" i="2"/>
  <c r="K20" i="2" s="1"/>
  <c r="J20" i="2" s="1"/>
  <c r="F19" i="2"/>
  <c r="L19" i="2" s="1"/>
  <c r="H19" i="2"/>
  <c r="H20" i="2" s="1"/>
  <c r="O19" i="2"/>
  <c r="M19" i="2"/>
  <c r="AF14" i="2"/>
  <c r="G20" i="2" l="1"/>
  <c r="N18" i="2"/>
  <c r="L18" i="2"/>
  <c r="J19" i="2"/>
  <c r="M20" i="2"/>
  <c r="N19" i="2"/>
  <c r="F20" i="2"/>
  <c r="N20" i="1"/>
  <c r="AI16" i="1"/>
  <c r="AH16" i="1"/>
  <c r="AG16" i="1"/>
  <c r="AF16" i="1"/>
  <c r="AE16" i="1"/>
  <c r="AD16" i="1"/>
  <c r="AA16" i="1"/>
  <c r="Z16" i="1"/>
  <c r="Y16" i="1"/>
  <c r="X16" i="1"/>
  <c r="W16" i="1"/>
  <c r="T16" i="1"/>
  <c r="S16" i="1"/>
  <c r="R16" i="1"/>
  <c r="Q16" i="1"/>
  <c r="P16" i="1"/>
  <c r="M16" i="1"/>
  <c r="L16" i="1"/>
  <c r="K16" i="1"/>
  <c r="J16" i="1"/>
  <c r="I16" i="1"/>
  <c r="I20" i="1" s="1"/>
  <c r="I23" i="1" s="1"/>
  <c r="H16" i="1"/>
  <c r="H20" i="1" s="1"/>
  <c r="G16" i="1"/>
  <c r="G20" i="1" s="1"/>
  <c r="G23" i="1" s="1"/>
  <c r="F16" i="1"/>
  <c r="F20" i="1" s="1"/>
  <c r="E16" i="1"/>
  <c r="E20" i="1" s="1"/>
  <c r="E23" i="1" s="1"/>
  <c r="L20" i="2" l="1"/>
  <c r="N20" i="2"/>
  <c r="M23" i="1"/>
  <c r="K20" i="1"/>
  <c r="F23" i="1"/>
  <c r="K23" i="1" s="1"/>
  <c r="H23" i="1"/>
  <c r="L23" i="1" s="1"/>
  <c r="L20" i="1"/>
  <c r="M20" i="1"/>
  <c r="D17" i="1"/>
</calcChain>
</file>

<file path=xl/sharedStrings.xml><?xml version="1.0" encoding="utf-8"?>
<sst xmlns="http://schemas.openxmlformats.org/spreadsheetml/2006/main" count="197" uniqueCount="72">
  <si>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</si>
  <si>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</si>
  <si>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</si>
  <si>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</si>
  <si>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</si>
  <si>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</si>
  <si>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</si>
  <si>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</si>
  <si>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</si>
  <si>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</si>
  <si>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</si>
  <si>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</si>
  <si>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</si>
  <si>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</si>
  <si>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</si>
  <si>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</si>
  <si>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</si>
  <si>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</si>
  <si>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</si>
  <si>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</si>
  <si>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</si>
  <si>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</si>
  <si>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</si>
  <si>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</si>
  <si>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</si>
  <si>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</si>
  <si>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</si>
  <si>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</si>
  <si>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</si>
  <si>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</si>
  <si>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</si>
  <si>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</si>
  <si>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</si>
  <si>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</si>
  <si>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Akseli Saukkola</t>
  </si>
  <si>
    <t>9.</t>
  </si>
  <si>
    <t>Kiri</t>
  </si>
  <si>
    <t>22.07. 2010  JoMa - Kiri  0-2  (1-9, 1-2)</t>
  </si>
  <si>
    <t xml:space="preserve">  19 v   6 kk   4 pv</t>
  </si>
  <si>
    <t>suomensarja</t>
  </si>
  <si>
    <t>Valo</t>
  </si>
  <si>
    <t>5.</t>
  </si>
  <si>
    <t>Seurat</t>
  </si>
  <si>
    <t>Kiri  = Jyväskylän Kiri  (1930), kasvattajaseura</t>
  </si>
  <si>
    <t>18.1.1991   Jyväskylä</t>
  </si>
  <si>
    <t>2.</t>
  </si>
  <si>
    <t>Lohi</t>
  </si>
  <si>
    <t>1.</t>
  </si>
  <si>
    <t>6.</t>
  </si>
  <si>
    <t>12.</t>
  </si>
  <si>
    <t>ykköspesis</t>
  </si>
  <si>
    <t>YKKÖSPESIS</t>
  </si>
  <si>
    <t xml:space="preserve"> Arvo-ottelut</t>
  </si>
  <si>
    <t>Mitalit</t>
  </si>
  <si>
    <t>hSM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</si>
  <si>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</si>
  <si>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</si>
  <si>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</si>
  <si>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</si>
  <si>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</si>
  <si>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</si>
  <si>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</si>
  <si>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</si>
  <si>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</si>
  <si>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</si>
  <si>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</si>
  <si>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Lohi = Jyväskylän Lohi  (1924)</t>
  </si>
  <si>
    <t>Valo = Jyväskylän Valo  (1949)</t>
  </si>
  <si>
    <t>7.</t>
  </si>
  <si>
    <t>4.</t>
  </si>
  <si>
    <t>10.</t>
  </si>
  <si>
    <t>LieKi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</si>
</sst>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2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7" borderId="12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165" fontId="3" fillId="8" borderId="3" xfId="1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7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7" customWidth="1"/>
    <col min="3" max="3" width="6.7109375" style="76" customWidth="1"/>
    <col min="4" max="4" width="8.28515625" style="77" customWidth="1"/>
    <col min="5" max="12" width="5.7109375" style="76" customWidth="1"/>
    <col min="13" max="13" width="6" style="76" customWidth="1"/>
    <col min="14" max="14" width="9" style="76" customWidth="1"/>
    <col min="15" max="15" width="0.7109375" style="41" customWidth="1"/>
    <col min="16" max="20" width="5.7109375" style="76" customWidth="1"/>
    <col min="21" max="21" width="8.7109375" style="76" customWidth="1"/>
    <col min="22" max="22" width="0.7109375" style="41" customWidth="1"/>
    <col min="23" max="27" width="5.7109375" style="76" customWidth="1"/>
    <col min="28" max="28" width="8.7109375" style="76" customWidth="1"/>
    <col min="29" max="29" width="0.7109375" style="41" customWidth="1"/>
    <col min="30" max="35" width="5.7109375" style="76" customWidth="1"/>
    <col min="36" max="36" width="37.42578125" style="1" customWidth="1"/>
    <col min="37" max="16384" width="9.140625" style="7"/>
  </cols>
  <sheetData>
    <row r="1" spans="1:36" ht="19.5" customHeight="1" x14ac:dyDescent="0.25">
      <c r="A1" s="1"/>
      <c r="B1" s="2" t="s">
        <v>34</v>
      </c>
      <c r="C1" s="3"/>
      <c r="D1" s="4"/>
      <c r="E1" s="5" t="s">
        <v>44</v>
      </c>
      <c r="F1" s="2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18"/>
      <c r="W2" s="21" t="s">
        <v>16</v>
      </c>
      <c r="X2" s="13"/>
      <c r="Y2" s="13"/>
      <c r="Z2" s="13"/>
      <c r="AA2" s="13"/>
      <c r="AB2" s="14"/>
      <c r="AC2" s="18"/>
      <c r="AD2" s="21" t="s">
        <v>52</v>
      </c>
      <c r="AE2" s="13"/>
      <c r="AF2" s="13"/>
      <c r="AG2" s="19"/>
      <c r="AH2" s="13" t="s">
        <v>53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5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5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5"/>
      <c r="AD3" s="17" t="s">
        <v>23</v>
      </c>
      <c r="AE3" s="17" t="s">
        <v>24</v>
      </c>
      <c r="AF3" s="14" t="s">
        <v>54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">
      <c r="A4" s="8"/>
      <c r="B4" s="23">
        <v>2010</v>
      </c>
      <c r="C4" s="24" t="s">
        <v>41</v>
      </c>
      <c r="D4" s="26" t="s">
        <v>40</v>
      </c>
      <c r="E4" s="23"/>
      <c r="F4" s="27" t="s">
        <v>39</v>
      </c>
      <c r="G4" s="23"/>
      <c r="H4" s="23"/>
      <c r="I4" s="23"/>
      <c r="J4" s="24"/>
      <c r="K4" s="24"/>
      <c r="L4" s="24"/>
      <c r="M4" s="24"/>
      <c r="N4" s="24"/>
      <c r="O4" s="25"/>
      <c r="P4" s="29"/>
      <c r="Q4" s="30"/>
      <c r="R4" s="31"/>
      <c r="S4" s="30"/>
      <c r="T4" s="30"/>
      <c r="U4" s="30"/>
      <c r="V4" s="25"/>
      <c r="W4" s="32"/>
      <c r="X4" s="32"/>
      <c r="Y4" s="32"/>
      <c r="Z4" s="32"/>
      <c r="AA4" s="32"/>
      <c r="AB4" s="32"/>
      <c r="AC4" s="25"/>
      <c r="AD4" s="30"/>
      <c r="AE4" s="29"/>
      <c r="AF4" s="33"/>
      <c r="AG4" s="31"/>
      <c r="AH4" s="34"/>
      <c r="AI4" s="30"/>
      <c r="AJ4" s="8"/>
    </row>
    <row r="5" spans="1:36" s="22" customFormat="1" ht="15" customHeight="1" x14ac:dyDescent="0.2">
      <c r="A5" s="8"/>
      <c r="B5" s="30">
        <v>2010</v>
      </c>
      <c r="C5" s="31" t="s">
        <v>35</v>
      </c>
      <c r="D5" s="33" t="s">
        <v>36</v>
      </c>
      <c r="E5" s="30">
        <v>2</v>
      </c>
      <c r="F5" s="30">
        <v>0</v>
      </c>
      <c r="G5" s="30">
        <v>0</v>
      </c>
      <c r="H5" s="30">
        <v>0</v>
      </c>
      <c r="I5" s="30">
        <v>2</v>
      </c>
      <c r="J5" s="31">
        <v>0</v>
      </c>
      <c r="K5" s="31">
        <v>1</v>
      </c>
      <c r="L5" s="31">
        <v>1</v>
      </c>
      <c r="M5" s="31">
        <v>0</v>
      </c>
      <c r="N5" s="28">
        <v>0.5</v>
      </c>
      <c r="O5" s="25"/>
      <c r="P5" s="29"/>
      <c r="Q5" s="30"/>
      <c r="R5" s="31"/>
      <c r="S5" s="30"/>
      <c r="T5" s="30"/>
      <c r="U5" s="30"/>
      <c r="V5" s="25"/>
      <c r="W5" s="32"/>
      <c r="X5" s="32"/>
      <c r="Y5" s="32"/>
      <c r="Z5" s="32"/>
      <c r="AA5" s="32"/>
      <c r="AB5" s="32"/>
      <c r="AC5" s="25"/>
      <c r="AD5" s="30"/>
      <c r="AE5" s="29"/>
      <c r="AF5" s="33"/>
      <c r="AG5" s="31"/>
      <c r="AH5" s="34"/>
      <c r="AI5" s="30"/>
      <c r="AJ5" s="8"/>
    </row>
    <row r="6" spans="1:36" ht="15" customHeight="1" x14ac:dyDescent="0.2">
      <c r="A6" s="1"/>
      <c r="B6" s="23">
        <v>2011</v>
      </c>
      <c r="C6" s="24" t="s">
        <v>45</v>
      </c>
      <c r="D6" s="78" t="s">
        <v>46</v>
      </c>
      <c r="E6" s="23"/>
      <c r="F6" s="27" t="s">
        <v>39</v>
      </c>
      <c r="G6" s="23"/>
      <c r="H6" s="23"/>
      <c r="I6" s="23"/>
      <c r="J6" s="24"/>
      <c r="K6" s="24"/>
      <c r="L6" s="24"/>
      <c r="M6" s="24"/>
      <c r="N6" s="79"/>
      <c r="O6" s="25"/>
      <c r="P6" s="29"/>
      <c r="Q6" s="30"/>
      <c r="R6" s="31"/>
      <c r="S6" s="30"/>
      <c r="T6" s="30"/>
      <c r="U6" s="30"/>
      <c r="V6" s="25"/>
      <c r="W6" s="32"/>
      <c r="X6" s="32"/>
      <c r="Y6" s="32"/>
      <c r="Z6" s="32"/>
      <c r="AA6" s="32"/>
      <c r="AB6" s="32"/>
      <c r="AC6" s="25"/>
      <c r="AD6" s="30"/>
      <c r="AE6" s="29"/>
      <c r="AF6" s="33"/>
      <c r="AG6" s="31"/>
      <c r="AH6" s="34"/>
      <c r="AI6" s="30"/>
      <c r="AJ6" s="8"/>
    </row>
    <row r="7" spans="1:36" ht="15" customHeight="1" x14ac:dyDescent="0.2">
      <c r="A7" s="1"/>
      <c r="B7" s="23">
        <v>2012</v>
      </c>
      <c r="C7" s="24" t="s">
        <v>47</v>
      </c>
      <c r="D7" s="78" t="s">
        <v>46</v>
      </c>
      <c r="E7" s="23"/>
      <c r="F7" s="27" t="s">
        <v>39</v>
      </c>
      <c r="G7" s="23"/>
      <c r="H7" s="23"/>
      <c r="I7" s="23"/>
      <c r="J7" s="24"/>
      <c r="K7" s="24"/>
      <c r="L7" s="24"/>
      <c r="M7" s="24"/>
      <c r="N7" s="79"/>
      <c r="O7" s="25"/>
      <c r="P7" s="29"/>
      <c r="Q7" s="30"/>
      <c r="R7" s="31"/>
      <c r="S7" s="30"/>
      <c r="T7" s="30"/>
      <c r="U7" s="30"/>
      <c r="V7" s="25"/>
      <c r="W7" s="32"/>
      <c r="X7" s="32"/>
      <c r="Y7" s="32"/>
      <c r="Z7" s="32"/>
      <c r="AA7" s="32"/>
      <c r="AB7" s="32"/>
      <c r="AC7" s="25"/>
      <c r="AD7" s="30"/>
      <c r="AE7" s="29"/>
      <c r="AF7" s="33"/>
      <c r="AG7" s="31"/>
      <c r="AH7" s="34"/>
      <c r="AI7" s="30"/>
      <c r="AJ7" s="8"/>
    </row>
    <row r="8" spans="1:36" ht="15" customHeight="1" x14ac:dyDescent="0.2">
      <c r="A8" s="1"/>
      <c r="B8" s="23">
        <v>2013</v>
      </c>
      <c r="C8" s="24" t="s">
        <v>47</v>
      </c>
      <c r="D8" s="78" t="s">
        <v>46</v>
      </c>
      <c r="E8" s="23"/>
      <c r="F8" s="27" t="s">
        <v>39</v>
      </c>
      <c r="G8" s="23"/>
      <c r="H8" s="23"/>
      <c r="I8" s="23"/>
      <c r="J8" s="24"/>
      <c r="K8" s="24"/>
      <c r="L8" s="24"/>
      <c r="M8" s="24"/>
      <c r="N8" s="79"/>
      <c r="O8" s="25"/>
      <c r="P8" s="29"/>
      <c r="Q8" s="30"/>
      <c r="R8" s="31"/>
      <c r="S8" s="30"/>
      <c r="T8" s="30"/>
      <c r="U8" s="30"/>
      <c r="V8" s="25"/>
      <c r="W8" s="32"/>
      <c r="X8" s="32"/>
      <c r="Y8" s="32"/>
      <c r="Z8" s="32"/>
      <c r="AA8" s="32"/>
      <c r="AB8" s="32"/>
      <c r="AC8" s="25"/>
      <c r="AD8" s="30"/>
      <c r="AE8" s="29"/>
      <c r="AF8" s="33"/>
      <c r="AG8" s="31"/>
      <c r="AH8" s="34"/>
      <c r="AI8" s="30"/>
      <c r="AJ8" s="8"/>
    </row>
    <row r="9" spans="1:36" ht="15" customHeight="1" x14ac:dyDescent="0.2">
      <c r="A9" s="1"/>
      <c r="B9" s="23">
        <v>2014</v>
      </c>
      <c r="C9" s="24" t="s">
        <v>48</v>
      </c>
      <c r="D9" s="78" t="s">
        <v>40</v>
      </c>
      <c r="E9" s="23"/>
      <c r="F9" s="27" t="s">
        <v>39</v>
      </c>
      <c r="G9" s="23"/>
      <c r="H9" s="23"/>
      <c r="I9" s="23"/>
      <c r="J9" s="24"/>
      <c r="K9" s="24"/>
      <c r="L9" s="24"/>
      <c r="M9" s="24"/>
      <c r="N9" s="79"/>
      <c r="O9" s="25"/>
      <c r="P9" s="29"/>
      <c r="Q9" s="30"/>
      <c r="R9" s="31"/>
      <c r="S9" s="30"/>
      <c r="T9" s="30"/>
      <c r="U9" s="30"/>
      <c r="V9" s="25"/>
      <c r="W9" s="32"/>
      <c r="X9" s="32"/>
      <c r="Y9" s="32"/>
      <c r="Z9" s="32"/>
      <c r="AA9" s="32"/>
      <c r="AB9" s="32"/>
      <c r="AC9" s="25"/>
      <c r="AD9" s="30"/>
      <c r="AE9" s="29"/>
      <c r="AF9" s="33"/>
      <c r="AG9" s="31"/>
      <c r="AH9" s="34"/>
      <c r="AI9" s="30"/>
      <c r="AJ9" s="8"/>
    </row>
    <row r="10" spans="1:36" ht="15" customHeight="1" x14ac:dyDescent="0.2">
      <c r="A10" s="1"/>
      <c r="B10" s="23">
        <v>2015</v>
      </c>
      <c r="C10" s="24" t="s">
        <v>41</v>
      </c>
      <c r="D10" s="78" t="s">
        <v>46</v>
      </c>
      <c r="E10" s="23"/>
      <c r="F10" s="27" t="s">
        <v>39</v>
      </c>
      <c r="G10" s="23"/>
      <c r="H10" s="23"/>
      <c r="I10" s="23"/>
      <c r="J10" s="24"/>
      <c r="K10" s="24"/>
      <c r="L10" s="24"/>
      <c r="M10" s="24"/>
      <c r="N10" s="79"/>
      <c r="O10" s="25"/>
      <c r="P10" s="29"/>
      <c r="Q10" s="30"/>
      <c r="R10" s="31"/>
      <c r="S10" s="30"/>
      <c r="T10" s="30"/>
      <c r="U10" s="30"/>
      <c r="V10" s="25"/>
      <c r="W10" s="32"/>
      <c r="X10" s="32"/>
      <c r="Y10" s="32"/>
      <c r="Z10" s="32"/>
      <c r="AA10" s="32"/>
      <c r="AB10" s="32"/>
      <c r="AC10" s="25"/>
      <c r="AD10" s="30"/>
      <c r="AE10" s="29"/>
      <c r="AF10" s="33"/>
      <c r="AG10" s="31"/>
      <c r="AH10" s="34"/>
      <c r="AI10" s="30"/>
      <c r="AJ10" s="8"/>
    </row>
    <row r="11" spans="1:36" ht="15" customHeight="1" x14ac:dyDescent="0.2">
      <c r="A11" s="1"/>
      <c r="B11" s="23">
        <v>2016</v>
      </c>
      <c r="C11" s="24" t="s">
        <v>47</v>
      </c>
      <c r="D11" s="78" t="s">
        <v>46</v>
      </c>
      <c r="E11" s="23"/>
      <c r="F11" s="27" t="s">
        <v>39</v>
      </c>
      <c r="G11" s="23"/>
      <c r="H11" s="23"/>
      <c r="I11" s="23"/>
      <c r="J11" s="24"/>
      <c r="K11" s="24"/>
      <c r="L11" s="24"/>
      <c r="M11" s="24"/>
      <c r="N11" s="79"/>
      <c r="O11" s="25"/>
      <c r="P11" s="29"/>
      <c r="Q11" s="30"/>
      <c r="R11" s="31"/>
      <c r="S11" s="30"/>
      <c r="T11" s="30"/>
      <c r="U11" s="30"/>
      <c r="V11" s="25"/>
      <c r="W11" s="32"/>
      <c r="X11" s="32"/>
      <c r="Y11" s="32"/>
      <c r="Z11" s="32"/>
      <c r="AA11" s="32"/>
      <c r="AB11" s="32"/>
      <c r="AC11" s="25"/>
      <c r="AD11" s="30"/>
      <c r="AE11" s="29"/>
      <c r="AF11" s="33"/>
      <c r="AG11" s="31"/>
      <c r="AH11" s="34"/>
      <c r="AI11" s="30"/>
      <c r="AJ11" s="8"/>
    </row>
    <row r="12" spans="1:36" ht="15" customHeight="1" x14ac:dyDescent="0.2">
      <c r="A12" s="1"/>
      <c r="B12" s="81">
        <v>2017</v>
      </c>
      <c r="C12" s="81" t="s">
        <v>49</v>
      </c>
      <c r="D12" s="82" t="s">
        <v>46</v>
      </c>
      <c r="E12" s="81"/>
      <c r="F12" s="86" t="s">
        <v>50</v>
      </c>
      <c r="G12" s="85"/>
      <c r="H12" s="84"/>
      <c r="I12" s="81"/>
      <c r="J12" s="81"/>
      <c r="K12" s="81"/>
      <c r="L12" s="81"/>
      <c r="M12" s="81"/>
      <c r="N12" s="83"/>
      <c r="O12" s="25"/>
      <c r="P12" s="29"/>
      <c r="Q12" s="30"/>
      <c r="R12" s="31"/>
      <c r="S12" s="30"/>
      <c r="T12" s="30"/>
      <c r="U12" s="30"/>
      <c r="V12" s="25"/>
      <c r="W12" s="32"/>
      <c r="X12" s="32"/>
      <c r="Y12" s="32"/>
      <c r="Z12" s="32"/>
      <c r="AA12" s="32"/>
      <c r="AB12" s="32"/>
      <c r="AC12" s="25"/>
      <c r="AD12" s="30"/>
      <c r="AE12" s="29"/>
      <c r="AF12" s="33"/>
      <c r="AG12" s="31"/>
      <c r="AH12" s="34"/>
      <c r="AI12" s="30"/>
      <c r="AJ12" s="8"/>
    </row>
    <row r="13" spans="1:36" ht="15" customHeight="1" x14ac:dyDescent="0.2">
      <c r="A13" s="1"/>
      <c r="B13" s="23">
        <v>2018</v>
      </c>
      <c r="C13" s="24" t="s">
        <v>45</v>
      </c>
      <c r="D13" s="78" t="s">
        <v>46</v>
      </c>
      <c r="E13" s="23"/>
      <c r="F13" s="27" t="s">
        <v>39</v>
      </c>
      <c r="G13" s="23"/>
      <c r="H13" s="23"/>
      <c r="I13" s="23"/>
      <c r="J13" s="24"/>
      <c r="K13" s="24"/>
      <c r="L13" s="24"/>
      <c r="M13" s="24"/>
      <c r="N13" s="79"/>
      <c r="O13" s="25"/>
      <c r="P13" s="29"/>
      <c r="Q13" s="30"/>
      <c r="R13" s="31"/>
      <c r="S13" s="30"/>
      <c r="T13" s="30"/>
      <c r="U13" s="30"/>
      <c r="V13" s="25"/>
      <c r="W13" s="32"/>
      <c r="X13" s="32"/>
      <c r="Y13" s="32"/>
      <c r="Z13" s="32"/>
      <c r="AA13" s="32"/>
      <c r="AB13" s="32"/>
      <c r="AC13" s="25"/>
      <c r="AD13" s="30"/>
      <c r="AE13" s="29"/>
      <c r="AF13" s="33"/>
      <c r="AG13" s="31"/>
      <c r="AH13" s="34"/>
      <c r="AI13" s="30"/>
      <c r="AJ13" s="8"/>
    </row>
    <row r="14" spans="1:36" ht="15" customHeight="1" x14ac:dyDescent="0.2">
      <c r="A14" s="1"/>
      <c r="B14" s="81">
        <v>2018</v>
      </c>
      <c r="C14" s="84" t="s">
        <v>70</v>
      </c>
      <c r="D14" s="97" t="s">
        <v>71</v>
      </c>
      <c r="E14" s="81"/>
      <c r="F14" s="86" t="s">
        <v>50</v>
      </c>
      <c r="G14" s="85"/>
      <c r="H14" s="84"/>
      <c r="I14" s="81"/>
      <c r="J14" s="84"/>
      <c r="K14" s="84"/>
      <c r="L14" s="84"/>
      <c r="M14" s="84"/>
      <c r="N14" s="83"/>
      <c r="O14" s="25"/>
      <c r="P14" s="29"/>
      <c r="Q14" s="30"/>
      <c r="R14" s="31"/>
      <c r="S14" s="30"/>
      <c r="T14" s="30"/>
      <c r="U14" s="30"/>
      <c r="V14" s="25"/>
      <c r="W14" s="32"/>
      <c r="X14" s="32"/>
      <c r="Y14" s="32"/>
      <c r="Z14" s="32"/>
      <c r="AA14" s="32"/>
      <c r="AB14" s="32"/>
      <c r="AC14" s="25"/>
      <c r="AD14" s="30"/>
      <c r="AE14" s="29"/>
      <c r="AF14" s="33"/>
      <c r="AG14" s="31"/>
      <c r="AH14" s="34"/>
      <c r="AI14" s="30"/>
      <c r="AJ14" s="8"/>
    </row>
    <row r="15" spans="1:36" ht="15" customHeight="1" x14ac:dyDescent="0.2">
      <c r="A15" s="1"/>
      <c r="B15" s="23">
        <v>2019</v>
      </c>
      <c r="C15" s="24" t="s">
        <v>47</v>
      </c>
      <c r="D15" s="78" t="s">
        <v>46</v>
      </c>
      <c r="E15" s="23"/>
      <c r="F15" s="27" t="s">
        <v>39</v>
      </c>
      <c r="G15" s="23"/>
      <c r="H15" s="23"/>
      <c r="I15" s="23"/>
      <c r="J15" s="24"/>
      <c r="K15" s="24"/>
      <c r="L15" s="24"/>
      <c r="M15" s="24"/>
      <c r="N15" s="79"/>
      <c r="O15" s="25"/>
      <c r="P15" s="29"/>
      <c r="Q15" s="30"/>
      <c r="R15" s="31"/>
      <c r="S15" s="30"/>
      <c r="T15" s="30"/>
      <c r="U15" s="30"/>
      <c r="V15" s="25"/>
      <c r="W15" s="32"/>
      <c r="X15" s="32"/>
      <c r="Y15" s="32"/>
      <c r="Z15" s="32"/>
      <c r="AA15" s="32"/>
      <c r="AB15" s="32"/>
      <c r="AC15" s="25"/>
      <c r="AD15" s="30"/>
      <c r="AE15" s="29"/>
      <c r="AF15" s="33"/>
      <c r="AG15" s="31"/>
      <c r="AH15" s="34"/>
      <c r="AI15" s="30"/>
      <c r="AJ15" s="8"/>
    </row>
    <row r="16" spans="1:36" s="22" customFormat="1" ht="15" customHeight="1" x14ac:dyDescent="0.2">
      <c r="A16" s="1"/>
      <c r="B16" s="15" t="s">
        <v>7</v>
      </c>
      <c r="C16" s="16"/>
      <c r="D16" s="14"/>
      <c r="E16" s="17">
        <f t="shared" ref="E16:M16" si="0">SUM(E4:E15)</f>
        <v>2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si="0"/>
        <v>2</v>
      </c>
      <c r="J16" s="17">
        <f t="shared" si="0"/>
        <v>0</v>
      </c>
      <c r="K16" s="17">
        <f t="shared" si="0"/>
        <v>1</v>
      </c>
      <c r="L16" s="17">
        <f t="shared" si="0"/>
        <v>1</v>
      </c>
      <c r="M16" s="17">
        <f t="shared" si="0"/>
        <v>0</v>
      </c>
      <c r="N16" s="35">
        <v>0.5</v>
      </c>
      <c r="O16" s="25"/>
      <c r="P16" s="17">
        <f t="shared" ref="P16:AI16" si="1">SUM(P4:P15)</f>
        <v>0</v>
      </c>
      <c r="Q16" s="17">
        <f t="shared" si="1"/>
        <v>0</v>
      </c>
      <c r="R16" s="17">
        <f t="shared" si="1"/>
        <v>0</v>
      </c>
      <c r="S16" s="17">
        <f t="shared" si="1"/>
        <v>0</v>
      </c>
      <c r="T16" s="17">
        <f t="shared" si="1"/>
        <v>0</v>
      </c>
      <c r="U16" s="35">
        <v>0</v>
      </c>
      <c r="V16" s="25"/>
      <c r="W16" s="17">
        <f t="shared" si="1"/>
        <v>0</v>
      </c>
      <c r="X16" s="17">
        <f t="shared" si="1"/>
        <v>0</v>
      </c>
      <c r="Y16" s="17">
        <f t="shared" si="1"/>
        <v>0</v>
      </c>
      <c r="Z16" s="17">
        <f t="shared" si="1"/>
        <v>0</v>
      </c>
      <c r="AA16" s="17">
        <f t="shared" si="1"/>
        <v>0</v>
      </c>
      <c r="AB16" s="35">
        <v>0</v>
      </c>
      <c r="AC16" s="25"/>
      <c r="AD16" s="17">
        <f t="shared" si="1"/>
        <v>0</v>
      </c>
      <c r="AE16" s="17">
        <f t="shared" si="1"/>
        <v>0</v>
      </c>
      <c r="AF16" s="17">
        <f t="shared" si="1"/>
        <v>0</v>
      </c>
      <c r="AG16" s="17">
        <f t="shared" si="1"/>
        <v>0</v>
      </c>
      <c r="AH16" s="17">
        <f t="shared" si="1"/>
        <v>0</v>
      </c>
      <c r="AI16" s="17">
        <f t="shared" si="1"/>
        <v>0</v>
      </c>
      <c r="AJ16" s="8"/>
    </row>
    <row r="17" spans="1:37" ht="15" customHeight="1" x14ac:dyDescent="0.2">
      <c r="A17" s="8"/>
      <c r="B17" s="36" t="s">
        <v>2</v>
      </c>
      <c r="C17" s="34"/>
      <c r="D17" s="37">
        <f>SUM(F16:H16)+((I16-F16-G16)/3)+(E16/3)+(AD16*25)+(AE16*25)+(AF16*10)+(AG16*25)+(AH16*20)+(AI16*15)</f>
        <v>1.3333333333333333</v>
      </c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40"/>
      <c r="AI17" s="38"/>
      <c r="AJ17" s="8"/>
    </row>
    <row r="18" spans="1:37" s="22" customFormat="1" ht="15" customHeight="1" x14ac:dyDescent="0.25">
      <c r="A18" s="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41"/>
      <c r="P18" s="38"/>
      <c r="Q18" s="42"/>
      <c r="R18" s="38"/>
      <c r="S18" s="38"/>
      <c r="T18" s="38"/>
      <c r="U18" s="38"/>
      <c r="V18" s="41"/>
      <c r="W18" s="38"/>
      <c r="X18" s="38"/>
      <c r="Y18" s="38"/>
      <c r="Z18" s="38"/>
      <c r="AA18" s="38"/>
      <c r="AB18" s="38"/>
      <c r="AC18" s="41"/>
      <c r="AD18" s="38"/>
      <c r="AE18" s="38"/>
      <c r="AF18" s="38"/>
      <c r="AG18" s="38"/>
      <c r="AH18" s="38"/>
      <c r="AI18" s="38"/>
      <c r="AJ18" s="8"/>
    </row>
    <row r="19" spans="1:37" ht="15" customHeight="1" x14ac:dyDescent="0.25">
      <c r="A19" s="8"/>
      <c r="B19" s="21" t="s">
        <v>25</v>
      </c>
      <c r="C19" s="43"/>
      <c r="D19" s="43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38"/>
      <c r="K19" s="17" t="s">
        <v>27</v>
      </c>
      <c r="L19" s="17" t="s">
        <v>28</v>
      </c>
      <c r="M19" s="17" t="s">
        <v>29</v>
      </c>
      <c r="N19" s="17" t="s">
        <v>22</v>
      </c>
      <c r="O19" s="25"/>
      <c r="P19" s="44" t="s">
        <v>30</v>
      </c>
      <c r="Q19" s="11"/>
      <c r="R19" s="11"/>
      <c r="S19" s="11"/>
      <c r="T19" s="45"/>
      <c r="U19" s="45"/>
      <c r="V19" s="45"/>
      <c r="W19" s="45"/>
      <c r="X19" s="45"/>
      <c r="Y19" s="45"/>
      <c r="Z19" s="45"/>
      <c r="AA19" s="11"/>
      <c r="AB19" s="11"/>
      <c r="AC19" s="45"/>
      <c r="AD19" s="11"/>
      <c r="AE19" s="11"/>
      <c r="AF19" s="11"/>
      <c r="AG19" s="11"/>
      <c r="AH19" s="11"/>
      <c r="AI19" s="46"/>
      <c r="AJ19" s="8"/>
      <c r="AK19" s="38"/>
    </row>
    <row r="20" spans="1:37" ht="15" customHeight="1" x14ac:dyDescent="0.2">
      <c r="A20" s="8"/>
      <c r="B20" s="44" t="s">
        <v>13</v>
      </c>
      <c r="C20" s="11"/>
      <c r="D20" s="46"/>
      <c r="E20" s="30">
        <f>PRODUCT(E16)</f>
        <v>2</v>
      </c>
      <c r="F20" s="30">
        <f>PRODUCT(F16)</f>
        <v>0</v>
      </c>
      <c r="G20" s="30">
        <f>PRODUCT(G16)</f>
        <v>0</v>
      </c>
      <c r="H20" s="30">
        <f>PRODUCT(H16)</f>
        <v>0</v>
      </c>
      <c r="I20" s="30">
        <f>PRODUCT(I16)</f>
        <v>2</v>
      </c>
      <c r="J20" s="38"/>
      <c r="K20" s="47">
        <f>PRODUCT((F20+G20)/E20)</f>
        <v>0</v>
      </c>
      <c r="L20" s="47">
        <f>PRODUCT(H20/E20)</f>
        <v>0</v>
      </c>
      <c r="M20" s="47">
        <f>PRODUCT(I20/E20)</f>
        <v>1</v>
      </c>
      <c r="N20" s="48">
        <f>PRODUCT(N16)</f>
        <v>0.5</v>
      </c>
      <c r="O20" s="25"/>
      <c r="P20" s="80" t="s">
        <v>9</v>
      </c>
      <c r="Q20" s="50"/>
      <c r="R20" s="49" t="s">
        <v>37</v>
      </c>
      <c r="S20" s="49"/>
      <c r="T20" s="49"/>
      <c r="U20" s="49"/>
      <c r="V20" s="49"/>
      <c r="W20" s="49"/>
      <c r="X20" s="49"/>
      <c r="Y20" s="49"/>
      <c r="Z20" s="51" t="s">
        <v>11</v>
      </c>
      <c r="AA20" s="49"/>
      <c r="AB20" s="49"/>
      <c r="AC20" s="52" t="s">
        <v>38</v>
      </c>
      <c r="AD20" s="49"/>
      <c r="AE20" s="94"/>
      <c r="AF20" s="49"/>
      <c r="AG20" s="49"/>
      <c r="AH20" s="51"/>
      <c r="AI20" s="91"/>
      <c r="AJ20" s="8"/>
      <c r="AK20" s="38"/>
    </row>
    <row r="21" spans="1:37" ht="15" customHeight="1" x14ac:dyDescent="0.2">
      <c r="A21" s="8"/>
      <c r="B21" s="53" t="s">
        <v>15</v>
      </c>
      <c r="C21" s="54"/>
      <c r="D21" s="55"/>
      <c r="E21" s="30"/>
      <c r="F21" s="30"/>
      <c r="G21" s="30"/>
      <c r="H21" s="30"/>
      <c r="I21" s="30"/>
      <c r="J21" s="38"/>
      <c r="K21" s="47"/>
      <c r="L21" s="47"/>
      <c r="M21" s="47"/>
      <c r="N21" s="48"/>
      <c r="O21" s="25"/>
      <c r="P21" s="56" t="s">
        <v>55</v>
      </c>
      <c r="Q21" s="57"/>
      <c r="R21" s="57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9"/>
      <c r="AI21" s="92"/>
      <c r="AJ21" s="8"/>
      <c r="AK21" s="38"/>
    </row>
    <row r="22" spans="1:37" ht="15" customHeight="1" x14ac:dyDescent="0.2">
      <c r="A22" s="8"/>
      <c r="B22" s="60" t="s">
        <v>16</v>
      </c>
      <c r="C22" s="61"/>
      <c r="D22" s="62"/>
      <c r="E22" s="32"/>
      <c r="F22" s="32"/>
      <c r="G22" s="32"/>
      <c r="H22" s="32"/>
      <c r="I22" s="32"/>
      <c r="J22" s="38"/>
      <c r="K22" s="63"/>
      <c r="L22" s="63"/>
      <c r="M22" s="63"/>
      <c r="N22" s="64"/>
      <c r="O22" s="25"/>
      <c r="P22" s="56" t="s">
        <v>56</v>
      </c>
      <c r="Q22" s="57"/>
      <c r="R22" s="57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9"/>
      <c r="AI22" s="92"/>
      <c r="AJ22" s="8"/>
      <c r="AK22" s="38"/>
    </row>
    <row r="23" spans="1:37" ht="15" customHeight="1" x14ac:dyDescent="0.2">
      <c r="A23" s="8"/>
      <c r="B23" s="65" t="s">
        <v>26</v>
      </c>
      <c r="C23" s="66"/>
      <c r="D23" s="67"/>
      <c r="E23" s="17">
        <f>SUM(E20:E22)</f>
        <v>2</v>
      </c>
      <c r="F23" s="17">
        <f>SUM(F20:F22)</f>
        <v>0</v>
      </c>
      <c r="G23" s="17">
        <f>SUM(G20:G22)</f>
        <v>0</v>
      </c>
      <c r="H23" s="17">
        <f>SUM(H20:H22)</f>
        <v>0</v>
      </c>
      <c r="I23" s="17">
        <f>SUM(I20:I22)</f>
        <v>2</v>
      </c>
      <c r="J23" s="38"/>
      <c r="K23" s="68">
        <f>PRODUCT((F23+G23)/E23)</f>
        <v>0</v>
      </c>
      <c r="L23" s="68">
        <f>PRODUCT(H23/E23)</f>
        <v>0</v>
      </c>
      <c r="M23" s="68">
        <f>PRODUCT(I23/E23)</f>
        <v>1</v>
      </c>
      <c r="N23" s="35">
        <v>0.5</v>
      </c>
      <c r="O23" s="25"/>
      <c r="P23" s="69" t="s">
        <v>10</v>
      </c>
      <c r="Q23" s="70"/>
      <c r="R23" s="70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2"/>
      <c r="AI23" s="93"/>
      <c r="AJ23" s="8"/>
      <c r="AK23" s="38"/>
    </row>
    <row r="24" spans="1:37" ht="15" customHeight="1" x14ac:dyDescent="0.25">
      <c r="A24" s="8"/>
      <c r="B24" s="40"/>
      <c r="C24" s="40"/>
      <c r="D24" s="40"/>
      <c r="E24" s="40"/>
      <c r="F24" s="40"/>
      <c r="G24" s="40"/>
      <c r="H24" s="40"/>
      <c r="I24" s="40"/>
      <c r="J24" s="38"/>
      <c r="K24" s="40"/>
      <c r="L24" s="40"/>
      <c r="M24" s="40"/>
      <c r="N24" s="39"/>
      <c r="O24" s="25"/>
      <c r="P24" s="38"/>
      <c r="Q24" s="42"/>
      <c r="R24" s="38"/>
      <c r="S24" s="38"/>
      <c r="T24" s="25"/>
      <c r="U24" s="25"/>
      <c r="V24" s="25"/>
      <c r="W24" s="25"/>
      <c r="X24" s="73"/>
      <c r="Y24" s="38"/>
      <c r="Z24" s="38"/>
      <c r="AA24" s="38"/>
      <c r="AB24" s="38"/>
      <c r="AC24" s="25"/>
      <c r="AD24" s="38"/>
      <c r="AE24" s="38"/>
      <c r="AF24" s="38"/>
      <c r="AG24" s="38"/>
      <c r="AH24" s="38"/>
      <c r="AI24" s="38"/>
      <c r="AJ24" s="8"/>
      <c r="AK24" s="25"/>
    </row>
    <row r="25" spans="1:37" ht="15" customHeight="1" x14ac:dyDescent="0.25">
      <c r="A25" s="8"/>
      <c r="B25" s="74" t="s">
        <v>42</v>
      </c>
      <c r="C25" s="38"/>
      <c r="D25" s="74" t="s">
        <v>43</v>
      </c>
      <c r="E25" s="38"/>
      <c r="F25" s="38"/>
      <c r="G25" s="38"/>
      <c r="H25" s="25"/>
      <c r="I25" s="38"/>
      <c r="J25" s="38"/>
      <c r="K25" s="38"/>
      <c r="L25" s="38"/>
      <c r="M25" s="38"/>
      <c r="N25" s="39"/>
      <c r="O25" s="25"/>
      <c r="P25" s="38"/>
      <c r="Q25" s="42"/>
      <c r="R25" s="38"/>
      <c r="S25" s="38"/>
      <c r="T25" s="25"/>
      <c r="U25" s="25"/>
      <c r="V25" s="25"/>
      <c r="W25" s="25"/>
      <c r="X25" s="73"/>
      <c r="Y25" s="38"/>
      <c r="Z25" s="38"/>
      <c r="AA25" s="38"/>
      <c r="AB25" s="38"/>
      <c r="AC25" s="25"/>
      <c r="AD25" s="38"/>
      <c r="AE25" s="38"/>
      <c r="AF25" s="38"/>
      <c r="AG25" s="38"/>
      <c r="AH25" s="38"/>
      <c r="AI25" s="38"/>
      <c r="AJ25" s="8"/>
    </row>
    <row r="26" spans="1:37" ht="15" customHeight="1" x14ac:dyDescent="0.25">
      <c r="A26" s="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2"/>
      <c r="O26" s="25"/>
      <c r="P26" s="38"/>
      <c r="Q26" s="42"/>
      <c r="R26" s="38"/>
      <c r="S26" s="38"/>
      <c r="T26" s="25"/>
      <c r="U26" s="25"/>
      <c r="V26" s="25"/>
      <c r="W26" s="25"/>
      <c r="X26" s="73"/>
      <c r="Y26" s="38"/>
      <c r="Z26" s="38"/>
      <c r="AA26" s="38"/>
      <c r="AB26" s="38"/>
      <c r="AC26" s="25"/>
      <c r="AD26" s="38"/>
      <c r="AE26" s="38"/>
      <c r="AF26" s="38"/>
      <c r="AG26" s="38"/>
      <c r="AH26" s="38"/>
      <c r="AI26" s="38"/>
      <c r="AJ26" s="8"/>
    </row>
    <row r="27" spans="1:37" ht="15" customHeight="1" x14ac:dyDescent="0.25">
      <c r="A27" s="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2"/>
      <c r="O27" s="25"/>
      <c r="P27" s="38"/>
      <c r="Q27" s="42"/>
      <c r="R27" s="38"/>
      <c r="S27" s="38"/>
      <c r="T27" s="25"/>
      <c r="U27" s="25"/>
      <c r="V27" s="25"/>
      <c r="W27" s="25"/>
      <c r="X27" s="73"/>
      <c r="Y27" s="38"/>
      <c r="Z27" s="38"/>
      <c r="AA27" s="38"/>
      <c r="AB27" s="38"/>
      <c r="AC27" s="25"/>
      <c r="AD27" s="38"/>
      <c r="AE27" s="38"/>
      <c r="AF27" s="38"/>
      <c r="AG27" s="38"/>
      <c r="AH27" s="38"/>
      <c r="AI27" s="38"/>
      <c r="AJ27" s="8"/>
    </row>
    <row r="28" spans="1:37" ht="15" customHeight="1" x14ac:dyDescent="0.25">
      <c r="A28" s="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42"/>
      <c r="O28" s="25"/>
      <c r="P28" s="38"/>
      <c r="Q28" s="42"/>
      <c r="R28" s="38"/>
      <c r="S28" s="38"/>
      <c r="T28" s="25"/>
      <c r="U28" s="25"/>
      <c r="V28" s="25"/>
      <c r="W28" s="25"/>
      <c r="X28" s="73"/>
      <c r="Y28" s="38"/>
      <c r="Z28" s="38"/>
      <c r="AA28" s="38"/>
      <c r="AB28" s="38"/>
      <c r="AC28" s="25"/>
      <c r="AD28" s="38"/>
      <c r="AE28" s="38"/>
      <c r="AF28" s="38"/>
      <c r="AG28" s="38"/>
      <c r="AH28" s="38"/>
      <c r="AI28" s="38"/>
    </row>
    <row r="29" spans="1:37" ht="15" customHeight="1" x14ac:dyDescent="0.25">
      <c r="A29" s="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2"/>
      <c r="O29" s="25"/>
      <c r="P29" s="38"/>
      <c r="Q29" s="42"/>
      <c r="R29" s="38"/>
      <c r="S29" s="38"/>
      <c r="T29" s="25"/>
      <c r="U29" s="25"/>
      <c r="V29" s="25"/>
      <c r="W29" s="25"/>
      <c r="X29" s="73"/>
      <c r="Y29" s="38"/>
      <c r="Z29" s="38"/>
      <c r="AA29" s="38"/>
      <c r="AB29" s="38"/>
      <c r="AC29" s="25"/>
      <c r="AD29" s="38"/>
      <c r="AE29" s="38"/>
      <c r="AF29" s="38"/>
      <c r="AG29" s="38"/>
      <c r="AH29" s="38"/>
      <c r="AI29" s="38"/>
      <c r="AJ29" s="8"/>
    </row>
    <row r="30" spans="1:37" ht="15" customHeight="1" x14ac:dyDescent="0.25">
      <c r="A30" s="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42"/>
      <c r="O30" s="25"/>
      <c r="P30" s="38"/>
      <c r="Q30" s="42"/>
      <c r="R30" s="38"/>
      <c r="S30" s="38"/>
      <c r="T30" s="25"/>
      <c r="U30" s="25"/>
      <c r="V30" s="25"/>
      <c r="W30" s="25"/>
      <c r="X30" s="73"/>
      <c r="Y30" s="38"/>
      <c r="Z30" s="38"/>
      <c r="AA30" s="38"/>
      <c r="AB30" s="38"/>
      <c r="AC30" s="25"/>
      <c r="AD30" s="38"/>
      <c r="AE30" s="38"/>
      <c r="AF30" s="38"/>
      <c r="AG30" s="38"/>
      <c r="AH30" s="38"/>
      <c r="AI30" s="38"/>
    </row>
    <row r="31" spans="1:37" ht="15" customHeight="1" x14ac:dyDescent="0.2">
      <c r="A31" s="8"/>
      <c r="B31" s="38"/>
      <c r="C31" s="1"/>
      <c r="D31" s="1"/>
      <c r="E31" s="38"/>
      <c r="F31" s="38"/>
      <c r="G31" s="38"/>
      <c r="H31" s="38"/>
      <c r="I31" s="38"/>
      <c r="J31" s="38"/>
      <c r="K31" s="38"/>
      <c r="L31" s="38"/>
      <c r="M31" s="75"/>
      <c r="N31" s="75"/>
      <c r="O31" s="25"/>
      <c r="P31" s="38"/>
      <c r="Q31" s="42"/>
      <c r="R31" s="38"/>
      <c r="S31" s="25"/>
      <c r="T31" s="25"/>
      <c r="U31" s="25"/>
      <c r="V31" s="25"/>
      <c r="W31" s="25"/>
      <c r="X31" s="25"/>
      <c r="Y31" s="38"/>
      <c r="Z31" s="38"/>
      <c r="AA31" s="38"/>
      <c r="AB31" s="38"/>
      <c r="AC31" s="25"/>
      <c r="AD31" s="38"/>
      <c r="AE31" s="38"/>
      <c r="AF31" s="38"/>
      <c r="AG31" s="38"/>
      <c r="AH31" s="38"/>
      <c r="AI31" s="38"/>
    </row>
    <row r="32" spans="1:37" ht="15" customHeight="1" x14ac:dyDescent="0.25">
      <c r="A32" s="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5"/>
      <c r="P32" s="38"/>
      <c r="Q32" s="42"/>
      <c r="R32" s="38"/>
      <c r="S32" s="38"/>
      <c r="T32" s="25"/>
      <c r="U32" s="25"/>
      <c r="V32" s="25"/>
      <c r="W32" s="25"/>
      <c r="X32" s="73"/>
      <c r="Y32" s="38"/>
      <c r="Z32" s="38"/>
      <c r="AA32" s="38"/>
      <c r="AB32" s="38"/>
      <c r="AC32" s="25"/>
      <c r="AD32" s="38"/>
      <c r="AE32" s="38"/>
      <c r="AF32" s="38"/>
      <c r="AG32" s="38"/>
      <c r="AH32" s="38"/>
      <c r="AI32" s="38"/>
    </row>
    <row r="33" spans="1:35" ht="15" customHeight="1" x14ac:dyDescent="0.25">
      <c r="A33" s="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5"/>
      <c r="P33" s="38"/>
      <c r="Q33" s="42"/>
      <c r="R33" s="38"/>
      <c r="S33" s="38"/>
      <c r="T33" s="25"/>
      <c r="U33" s="25"/>
      <c r="V33" s="25"/>
      <c r="W33" s="25"/>
      <c r="X33" s="73"/>
      <c r="Y33" s="73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5"/>
      <c r="P34" s="38"/>
      <c r="Q34" s="42"/>
      <c r="R34" s="38"/>
      <c r="S34" s="38"/>
      <c r="T34" s="25"/>
      <c r="U34" s="25"/>
      <c r="V34" s="25"/>
      <c r="W34" s="25"/>
      <c r="X34" s="73"/>
      <c r="Y34" s="73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5"/>
      <c r="P35" s="38"/>
      <c r="Q35" s="42"/>
      <c r="R35" s="38"/>
      <c r="S35" s="38"/>
      <c r="T35" s="25"/>
      <c r="U35" s="25"/>
      <c r="V35" s="25"/>
      <c r="W35" s="25"/>
      <c r="X35" s="73"/>
      <c r="Y35" s="73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5"/>
      <c r="P36" s="38"/>
      <c r="Q36" s="42"/>
      <c r="R36" s="38"/>
      <c r="S36" s="38"/>
      <c r="T36" s="25"/>
      <c r="U36" s="25"/>
      <c r="V36" s="25"/>
      <c r="W36" s="25"/>
      <c r="X36" s="73"/>
      <c r="Y36" s="73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5"/>
      <c r="P37" s="38"/>
      <c r="Q37" s="42"/>
      <c r="R37" s="38"/>
      <c r="S37" s="38"/>
      <c r="T37" s="25"/>
      <c r="U37" s="25"/>
      <c r="V37" s="25"/>
      <c r="W37" s="25"/>
      <c r="X37" s="73"/>
      <c r="Y37" s="73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5"/>
      <c r="P38" s="38"/>
      <c r="Q38" s="42"/>
      <c r="R38" s="38"/>
      <c r="S38" s="38"/>
      <c r="T38" s="25"/>
      <c r="U38" s="25"/>
      <c r="V38" s="25"/>
      <c r="W38" s="25"/>
      <c r="X38" s="73"/>
      <c r="Y38" s="73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5"/>
      <c r="P39" s="38"/>
      <c r="Q39" s="42"/>
      <c r="R39" s="38"/>
      <c r="S39" s="38"/>
      <c r="T39" s="25"/>
      <c r="U39" s="25"/>
      <c r="V39" s="25"/>
      <c r="W39" s="25"/>
      <c r="X39" s="73"/>
      <c r="Y39" s="73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5"/>
      <c r="P40" s="38"/>
      <c r="Q40" s="42"/>
      <c r="R40" s="38"/>
      <c r="S40" s="38"/>
      <c r="T40" s="25"/>
      <c r="U40" s="25"/>
      <c r="V40" s="25"/>
      <c r="W40" s="25"/>
      <c r="X40" s="73"/>
      <c r="Y40" s="73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5"/>
      <c r="P41" s="38"/>
      <c r="Q41" s="42"/>
      <c r="R41" s="38"/>
      <c r="S41" s="38"/>
      <c r="T41" s="25"/>
      <c r="U41" s="25"/>
      <c r="V41" s="25"/>
      <c r="W41" s="25"/>
      <c r="X41" s="73"/>
      <c r="Y41" s="73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5"/>
      <c r="P42" s="38"/>
      <c r="Q42" s="42"/>
      <c r="R42" s="38"/>
      <c r="S42" s="38"/>
      <c r="T42" s="25"/>
      <c r="U42" s="25"/>
      <c r="V42" s="25"/>
      <c r="W42" s="25"/>
      <c r="X42" s="73"/>
      <c r="Y42" s="73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5"/>
      <c r="P43" s="38"/>
      <c r="Q43" s="42"/>
      <c r="R43" s="38"/>
      <c r="S43" s="38"/>
      <c r="T43" s="25"/>
      <c r="U43" s="25"/>
      <c r="V43" s="25"/>
      <c r="W43" s="25"/>
      <c r="X43" s="73"/>
      <c r="Y43" s="73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5"/>
      <c r="P44" s="38"/>
      <c r="Q44" s="42"/>
      <c r="R44" s="38"/>
      <c r="S44" s="38"/>
      <c r="T44" s="25"/>
      <c r="U44" s="25"/>
      <c r="V44" s="25"/>
      <c r="W44" s="25"/>
      <c r="X44" s="73"/>
      <c r="Y44" s="73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5"/>
      <c r="P45" s="38"/>
      <c r="Q45" s="42"/>
      <c r="R45" s="38"/>
      <c r="S45" s="38"/>
      <c r="T45" s="25"/>
      <c r="U45" s="25"/>
      <c r="V45" s="25"/>
      <c r="W45" s="25"/>
      <c r="X45" s="73"/>
      <c r="Y45" s="73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5"/>
      <c r="P46" s="38"/>
      <c r="Q46" s="42"/>
      <c r="R46" s="38"/>
      <c r="S46" s="38"/>
      <c r="T46" s="25"/>
      <c r="U46" s="25"/>
      <c r="V46" s="25"/>
      <c r="W46" s="25"/>
      <c r="X46" s="73"/>
      <c r="Y46" s="73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5"/>
      <c r="P47" s="38"/>
      <c r="Q47" s="42"/>
      <c r="R47" s="38"/>
      <c r="S47" s="38"/>
      <c r="T47" s="25"/>
      <c r="U47" s="25"/>
      <c r="V47" s="25"/>
      <c r="W47" s="25"/>
      <c r="X47" s="73"/>
      <c r="Y47" s="73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2:11" ht="15" customHeight="1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2:11" ht="15" customHeight="1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2:11" ht="15" customHeight="1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2:11" ht="15" customHeigh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2:11" ht="1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2:11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2:11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2:11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2:11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2:11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</row>
    <row r="59" spans="2:11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2:11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2:11" ht="15" customHeight="1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2:11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</row>
    <row r="63" spans="2:11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2:11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2:11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2:11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2:11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</row>
    <row r="68" spans="2:11" ht="15" customHeight="1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</row>
    <row r="69" spans="2:11" ht="15" customHeight="1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</row>
    <row r="70" spans="2:11" ht="15" customHeight="1" x14ac:dyDescent="0.25"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2:11" ht="15" customHeight="1" x14ac:dyDescent="0.25">
      <c r="B71" s="38"/>
      <c r="C71" s="38"/>
      <c r="D71" s="38"/>
      <c r="E71" s="38"/>
      <c r="F71" s="38"/>
      <c r="G71" s="38"/>
      <c r="H71" s="38"/>
      <c r="I71" s="38"/>
      <c r="J71" s="38"/>
      <c r="K71" s="38"/>
    </row>
    <row r="72" spans="2:11" ht="15" customHeight="1" x14ac:dyDescent="0.25">
      <c r="B72" s="38"/>
      <c r="C72" s="38"/>
      <c r="D72" s="38"/>
      <c r="E72" s="38"/>
      <c r="F72" s="38"/>
      <c r="G72" s="38"/>
      <c r="H72" s="38"/>
      <c r="I72" s="38"/>
      <c r="J72" s="38"/>
      <c r="K72" s="38"/>
    </row>
  </sheetData>
  <sortState ref="B14:Q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44</v>
      </c>
      <c r="F1" s="87"/>
      <c r="G1" s="88"/>
      <c r="H1" s="8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95" t="s">
        <v>51</v>
      </c>
      <c r="C2" s="96"/>
      <c r="D2" s="97"/>
      <c r="E2" s="12" t="s">
        <v>13</v>
      </c>
      <c r="F2" s="13"/>
      <c r="G2" s="13"/>
      <c r="H2" s="13"/>
      <c r="I2" s="19"/>
      <c r="J2" s="14"/>
      <c r="K2" s="98"/>
      <c r="L2" s="21" t="s">
        <v>57</v>
      </c>
      <c r="M2" s="13"/>
      <c r="N2" s="13"/>
      <c r="O2" s="20"/>
      <c r="P2" s="18"/>
      <c r="Q2" s="21" t="s">
        <v>58</v>
      </c>
      <c r="R2" s="13"/>
      <c r="S2" s="13"/>
      <c r="T2" s="13"/>
      <c r="U2" s="19"/>
      <c r="V2" s="20"/>
      <c r="W2" s="18"/>
      <c r="X2" s="99" t="s">
        <v>59</v>
      </c>
      <c r="Y2" s="100"/>
      <c r="Z2" s="26"/>
      <c r="AA2" s="12" t="s">
        <v>13</v>
      </c>
      <c r="AB2" s="13"/>
      <c r="AC2" s="13"/>
      <c r="AD2" s="13"/>
      <c r="AE2" s="19"/>
      <c r="AF2" s="14"/>
      <c r="AG2" s="98"/>
      <c r="AH2" s="21" t="s">
        <v>60</v>
      </c>
      <c r="AI2" s="13"/>
      <c r="AJ2" s="13"/>
      <c r="AK2" s="20"/>
      <c r="AL2" s="18"/>
      <c r="AM2" s="21" t="s">
        <v>58</v>
      </c>
      <c r="AN2" s="13"/>
      <c r="AO2" s="13"/>
      <c r="AP2" s="13"/>
      <c r="AQ2" s="19"/>
      <c r="AR2" s="20"/>
      <c r="AS2" s="10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1"/>
      <c r="L3" s="17" t="s">
        <v>5</v>
      </c>
      <c r="M3" s="17" t="s">
        <v>6</v>
      </c>
      <c r="N3" s="17" t="s">
        <v>61</v>
      </c>
      <c r="O3" s="17" t="s">
        <v>17</v>
      </c>
      <c r="P3" s="25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1"/>
      <c r="AH3" s="17" t="s">
        <v>5</v>
      </c>
      <c r="AI3" s="17" t="s">
        <v>6</v>
      </c>
      <c r="AJ3" s="17" t="s">
        <v>61</v>
      </c>
      <c r="AK3" s="17" t="s">
        <v>17</v>
      </c>
      <c r="AL3" s="25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4"/>
      <c r="D4" s="36"/>
      <c r="E4" s="30"/>
      <c r="F4" s="30"/>
      <c r="G4" s="30"/>
      <c r="H4" s="31"/>
      <c r="I4" s="30"/>
      <c r="J4" s="28"/>
      <c r="K4" s="41"/>
      <c r="L4" s="102"/>
      <c r="M4" s="17"/>
      <c r="N4" s="17"/>
      <c r="O4" s="17"/>
      <c r="P4" s="25"/>
      <c r="Q4" s="30"/>
      <c r="R4" s="30"/>
      <c r="S4" s="31"/>
      <c r="T4" s="30"/>
      <c r="U4" s="30"/>
      <c r="V4" s="103"/>
      <c r="W4" s="41"/>
      <c r="X4" s="30">
        <v>2010</v>
      </c>
      <c r="Y4" s="30" t="s">
        <v>41</v>
      </c>
      <c r="Z4" s="36" t="s">
        <v>40</v>
      </c>
      <c r="AA4" s="30">
        <v>5</v>
      </c>
      <c r="AB4" s="30">
        <v>1</v>
      </c>
      <c r="AC4" s="30">
        <v>2</v>
      </c>
      <c r="AD4" s="30">
        <v>4</v>
      </c>
      <c r="AE4" s="30">
        <v>8</v>
      </c>
      <c r="AF4" s="48">
        <v>0.38090000000000002</v>
      </c>
      <c r="AG4" s="25">
        <v>21</v>
      </c>
      <c r="AH4" s="17"/>
      <c r="AI4" s="17"/>
      <c r="AJ4" s="17"/>
      <c r="AK4" s="17"/>
      <c r="AL4" s="25"/>
      <c r="AM4" s="30"/>
      <c r="AN4" s="30"/>
      <c r="AO4" s="30"/>
      <c r="AP4" s="30"/>
      <c r="AQ4" s="30"/>
      <c r="AR4" s="104"/>
      <c r="AS4" s="105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4"/>
      <c r="D5" s="36"/>
      <c r="E5" s="30"/>
      <c r="F5" s="30"/>
      <c r="G5" s="30"/>
      <c r="H5" s="31"/>
      <c r="I5" s="30"/>
      <c r="J5" s="28"/>
      <c r="K5" s="41"/>
      <c r="L5" s="102"/>
      <c r="M5" s="17"/>
      <c r="N5" s="17"/>
      <c r="O5" s="17"/>
      <c r="P5" s="25"/>
      <c r="Q5" s="30"/>
      <c r="R5" s="30"/>
      <c r="S5" s="31"/>
      <c r="T5" s="30"/>
      <c r="U5" s="30"/>
      <c r="V5" s="103"/>
      <c r="W5" s="41"/>
      <c r="X5" s="30">
        <v>2011</v>
      </c>
      <c r="Y5" s="30" t="s">
        <v>45</v>
      </c>
      <c r="Z5" s="36" t="s">
        <v>46</v>
      </c>
      <c r="AA5" s="30">
        <v>5</v>
      </c>
      <c r="AB5" s="30">
        <v>0</v>
      </c>
      <c r="AC5" s="30">
        <v>3</v>
      </c>
      <c r="AD5" s="30">
        <v>3</v>
      </c>
      <c r="AE5" s="30">
        <v>12</v>
      </c>
      <c r="AF5" s="48">
        <v>0.52170000000000005</v>
      </c>
      <c r="AG5" s="25">
        <v>23</v>
      </c>
      <c r="AH5" s="17"/>
      <c r="AI5" s="17"/>
      <c r="AJ5" s="17"/>
      <c r="AK5" s="17"/>
      <c r="AL5" s="25"/>
      <c r="AM5" s="30"/>
      <c r="AN5" s="30"/>
      <c r="AO5" s="30"/>
      <c r="AP5" s="30"/>
      <c r="AQ5" s="30"/>
      <c r="AR5" s="104"/>
      <c r="AS5" s="105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4"/>
      <c r="D6" s="36"/>
      <c r="E6" s="30"/>
      <c r="F6" s="30"/>
      <c r="G6" s="30"/>
      <c r="H6" s="31"/>
      <c r="I6" s="30"/>
      <c r="J6" s="28"/>
      <c r="K6" s="41"/>
      <c r="L6" s="102"/>
      <c r="M6" s="17"/>
      <c r="N6" s="17"/>
      <c r="O6" s="17"/>
      <c r="P6" s="25"/>
      <c r="Q6" s="30"/>
      <c r="R6" s="30"/>
      <c r="S6" s="31"/>
      <c r="T6" s="30"/>
      <c r="U6" s="30"/>
      <c r="V6" s="103"/>
      <c r="W6" s="41"/>
      <c r="X6" s="30">
        <v>2012</v>
      </c>
      <c r="Y6" s="30" t="s">
        <v>47</v>
      </c>
      <c r="Z6" s="36" t="s">
        <v>46</v>
      </c>
      <c r="AA6" s="30">
        <v>13</v>
      </c>
      <c r="AB6" s="30">
        <v>0</v>
      </c>
      <c r="AC6" s="30">
        <v>23</v>
      </c>
      <c r="AD6" s="30">
        <v>2</v>
      </c>
      <c r="AE6" s="30">
        <v>32</v>
      </c>
      <c r="AF6" s="48">
        <v>0.38550000000000001</v>
      </c>
      <c r="AG6" s="25">
        <v>83</v>
      </c>
      <c r="AH6" s="17"/>
      <c r="AI6" s="17"/>
      <c r="AJ6" s="17"/>
      <c r="AK6" s="17"/>
      <c r="AL6" s="25"/>
      <c r="AM6" s="30">
        <v>9</v>
      </c>
      <c r="AN6" s="30">
        <v>0</v>
      </c>
      <c r="AO6" s="30">
        <v>6</v>
      </c>
      <c r="AP6" s="30">
        <v>0</v>
      </c>
      <c r="AQ6" s="30">
        <v>11</v>
      </c>
      <c r="AR6" s="104">
        <v>0.31419999999999998</v>
      </c>
      <c r="AS6" s="105">
        <v>35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4"/>
      <c r="D7" s="36"/>
      <c r="E7" s="30"/>
      <c r="F7" s="30"/>
      <c r="G7" s="30"/>
      <c r="H7" s="31"/>
      <c r="I7" s="30"/>
      <c r="J7" s="28"/>
      <c r="K7" s="41"/>
      <c r="L7" s="102"/>
      <c r="M7" s="17"/>
      <c r="N7" s="17"/>
      <c r="O7" s="17"/>
      <c r="P7" s="25"/>
      <c r="Q7" s="30"/>
      <c r="R7" s="30"/>
      <c r="S7" s="31"/>
      <c r="T7" s="30"/>
      <c r="U7" s="30"/>
      <c r="V7" s="103"/>
      <c r="W7" s="41"/>
      <c r="X7" s="30">
        <v>2013</v>
      </c>
      <c r="Y7" s="30" t="s">
        <v>47</v>
      </c>
      <c r="Z7" s="36" t="s">
        <v>46</v>
      </c>
      <c r="AA7" s="30">
        <v>13</v>
      </c>
      <c r="AB7" s="30">
        <v>0</v>
      </c>
      <c r="AC7" s="30">
        <v>29</v>
      </c>
      <c r="AD7" s="30">
        <v>3</v>
      </c>
      <c r="AE7" s="30">
        <v>44</v>
      </c>
      <c r="AF7" s="48">
        <v>0.54320000000000002</v>
      </c>
      <c r="AG7" s="25">
        <v>81</v>
      </c>
      <c r="AH7" s="17" t="s">
        <v>68</v>
      </c>
      <c r="AI7" s="17"/>
      <c r="AJ7" s="17"/>
      <c r="AK7" s="17"/>
      <c r="AL7" s="25"/>
      <c r="AM7" s="30">
        <v>6</v>
      </c>
      <c r="AN7" s="30">
        <v>0</v>
      </c>
      <c r="AO7" s="30">
        <v>9</v>
      </c>
      <c r="AP7" s="30">
        <v>0</v>
      </c>
      <c r="AQ7" s="30">
        <v>11</v>
      </c>
      <c r="AR7" s="104">
        <v>0.34370000000000001</v>
      </c>
      <c r="AS7" s="105">
        <v>32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0"/>
      <c r="C8" s="34"/>
      <c r="D8" s="36"/>
      <c r="E8" s="30"/>
      <c r="F8" s="30"/>
      <c r="G8" s="30"/>
      <c r="H8" s="31"/>
      <c r="I8" s="30"/>
      <c r="J8" s="28"/>
      <c r="K8" s="41"/>
      <c r="L8" s="102"/>
      <c r="M8" s="17"/>
      <c r="N8" s="17"/>
      <c r="O8" s="17"/>
      <c r="P8" s="25"/>
      <c r="Q8" s="30"/>
      <c r="R8" s="30"/>
      <c r="S8" s="31"/>
      <c r="T8" s="30"/>
      <c r="U8" s="30"/>
      <c r="V8" s="103"/>
      <c r="W8" s="41"/>
      <c r="X8" s="30">
        <v>2014</v>
      </c>
      <c r="Y8" s="30" t="s">
        <v>48</v>
      </c>
      <c r="Z8" s="36" t="s">
        <v>40</v>
      </c>
      <c r="AA8" s="30">
        <v>15</v>
      </c>
      <c r="AB8" s="30">
        <v>1</v>
      </c>
      <c r="AC8" s="30">
        <v>10</v>
      </c>
      <c r="AD8" s="30">
        <v>4</v>
      </c>
      <c r="AE8" s="30">
        <v>34</v>
      </c>
      <c r="AF8" s="48">
        <v>0.48570000000000002</v>
      </c>
      <c r="AG8" s="25">
        <v>70</v>
      </c>
      <c r="AH8" s="17"/>
      <c r="AI8" s="17"/>
      <c r="AJ8" s="17"/>
      <c r="AK8" s="17"/>
      <c r="AL8" s="25"/>
      <c r="AM8" s="30"/>
      <c r="AN8" s="30"/>
      <c r="AO8" s="30"/>
      <c r="AP8" s="30"/>
      <c r="AQ8" s="30"/>
      <c r="AR8" s="104"/>
      <c r="AS8" s="105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0"/>
      <c r="C9" s="34"/>
      <c r="D9" s="36"/>
      <c r="E9" s="30"/>
      <c r="F9" s="30"/>
      <c r="G9" s="30"/>
      <c r="H9" s="31"/>
      <c r="I9" s="30"/>
      <c r="J9" s="28"/>
      <c r="K9" s="41"/>
      <c r="L9" s="102"/>
      <c r="M9" s="17"/>
      <c r="N9" s="17"/>
      <c r="O9" s="17"/>
      <c r="P9" s="25"/>
      <c r="Q9" s="30"/>
      <c r="R9" s="30"/>
      <c r="S9" s="31"/>
      <c r="T9" s="30"/>
      <c r="U9" s="30"/>
      <c r="V9" s="103"/>
      <c r="W9" s="41"/>
      <c r="X9" s="30">
        <v>2015</v>
      </c>
      <c r="Y9" s="30" t="s">
        <v>41</v>
      </c>
      <c r="Z9" s="36" t="s">
        <v>46</v>
      </c>
      <c r="AA9" s="30">
        <v>16</v>
      </c>
      <c r="AB9" s="30">
        <v>3</v>
      </c>
      <c r="AC9" s="30">
        <v>31</v>
      </c>
      <c r="AD9" s="30">
        <v>5</v>
      </c>
      <c r="AE9" s="30">
        <v>58</v>
      </c>
      <c r="AF9" s="48">
        <v>0.54710000000000003</v>
      </c>
      <c r="AG9" s="25">
        <v>106</v>
      </c>
      <c r="AH9" s="17" t="s">
        <v>69</v>
      </c>
      <c r="AI9" s="17"/>
      <c r="AJ9" s="17"/>
      <c r="AK9" s="17"/>
      <c r="AL9" s="25"/>
      <c r="AM9" s="30"/>
      <c r="AN9" s="30"/>
      <c r="AO9" s="30"/>
      <c r="AP9" s="30"/>
      <c r="AQ9" s="30"/>
      <c r="AR9" s="104"/>
      <c r="AS9" s="105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0"/>
      <c r="C10" s="34"/>
      <c r="D10" s="36"/>
      <c r="E10" s="30"/>
      <c r="F10" s="30"/>
      <c r="G10" s="30"/>
      <c r="H10" s="31"/>
      <c r="I10" s="30"/>
      <c r="J10" s="28"/>
      <c r="K10" s="41"/>
      <c r="L10" s="102"/>
      <c r="M10" s="17"/>
      <c r="N10" s="17"/>
      <c r="O10" s="17"/>
      <c r="P10" s="25"/>
      <c r="Q10" s="30"/>
      <c r="R10" s="30"/>
      <c r="S10" s="31"/>
      <c r="T10" s="30"/>
      <c r="U10" s="30"/>
      <c r="V10" s="103"/>
      <c r="W10" s="41"/>
      <c r="X10" s="30">
        <v>2016</v>
      </c>
      <c r="Y10" s="30" t="s">
        <v>47</v>
      </c>
      <c r="Z10" s="36" t="s">
        <v>46</v>
      </c>
      <c r="AA10" s="30">
        <v>16</v>
      </c>
      <c r="AB10" s="30">
        <v>2</v>
      </c>
      <c r="AC10" s="30">
        <v>56</v>
      </c>
      <c r="AD10" s="30">
        <v>6</v>
      </c>
      <c r="AE10" s="30">
        <v>89</v>
      </c>
      <c r="AF10" s="48">
        <v>0.52349999999999997</v>
      </c>
      <c r="AG10" s="25">
        <v>170</v>
      </c>
      <c r="AH10" s="30" t="s">
        <v>47</v>
      </c>
      <c r="AI10" s="17"/>
      <c r="AJ10" s="30" t="s">
        <v>47</v>
      </c>
      <c r="AK10" s="17" t="s">
        <v>41</v>
      </c>
      <c r="AL10" s="25"/>
      <c r="AM10" s="30">
        <v>8</v>
      </c>
      <c r="AN10" s="30">
        <v>0</v>
      </c>
      <c r="AO10" s="30">
        <v>15</v>
      </c>
      <c r="AP10" s="30">
        <v>4</v>
      </c>
      <c r="AQ10" s="30">
        <v>32</v>
      </c>
      <c r="AR10" s="104">
        <v>0.47699999999999998</v>
      </c>
      <c r="AS10" s="105">
        <v>67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0">
        <v>2017</v>
      </c>
      <c r="C11" s="34" t="s">
        <v>49</v>
      </c>
      <c r="D11" s="36" t="s">
        <v>46</v>
      </c>
      <c r="E11" s="30">
        <v>21</v>
      </c>
      <c r="F11" s="30">
        <v>0</v>
      </c>
      <c r="G11" s="30">
        <v>25</v>
      </c>
      <c r="H11" s="31">
        <v>2</v>
      </c>
      <c r="I11" s="30">
        <v>50</v>
      </c>
      <c r="J11" s="28">
        <v>0.37869999999999998</v>
      </c>
      <c r="K11" s="41">
        <v>132</v>
      </c>
      <c r="L11" s="102"/>
      <c r="M11" s="17"/>
      <c r="N11" s="17"/>
      <c r="O11" s="17"/>
      <c r="P11" s="25"/>
      <c r="Q11" s="30"/>
      <c r="R11" s="30"/>
      <c r="S11" s="31"/>
      <c r="T11" s="30"/>
      <c r="U11" s="30"/>
      <c r="V11" s="103"/>
      <c r="W11" s="41"/>
      <c r="X11" s="30"/>
      <c r="Y11" s="30"/>
      <c r="Z11" s="36"/>
      <c r="AA11" s="30"/>
      <c r="AB11" s="30"/>
      <c r="AC11" s="30"/>
      <c r="AD11" s="30"/>
      <c r="AE11" s="30"/>
      <c r="AF11" s="48"/>
      <c r="AG11" s="38"/>
      <c r="AH11" s="102"/>
      <c r="AI11" s="17"/>
      <c r="AJ11" s="17"/>
      <c r="AK11" s="17"/>
      <c r="AL11" s="38"/>
      <c r="AM11" s="30"/>
      <c r="AN11" s="30"/>
      <c r="AO11" s="30"/>
      <c r="AP11" s="30"/>
      <c r="AQ11" s="30"/>
      <c r="AR11" s="31"/>
      <c r="AS11" s="25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0">
        <v>2018</v>
      </c>
      <c r="C12" s="34" t="s">
        <v>70</v>
      </c>
      <c r="D12" s="36" t="s">
        <v>71</v>
      </c>
      <c r="E12" s="30">
        <v>5</v>
      </c>
      <c r="F12" s="30">
        <v>0</v>
      </c>
      <c r="G12" s="30">
        <v>5</v>
      </c>
      <c r="H12" s="31">
        <v>0</v>
      </c>
      <c r="I12" s="30">
        <v>7</v>
      </c>
      <c r="J12" s="48">
        <v>0.25</v>
      </c>
      <c r="K12" s="38">
        <v>28</v>
      </c>
      <c r="L12" s="102"/>
      <c r="M12" s="17"/>
      <c r="N12" s="17"/>
      <c r="O12" s="17"/>
      <c r="P12" s="25"/>
      <c r="Q12" s="30"/>
      <c r="R12" s="30"/>
      <c r="S12" s="31"/>
      <c r="T12" s="30"/>
      <c r="U12" s="30"/>
      <c r="V12" s="103"/>
      <c r="W12" s="41"/>
      <c r="X12" s="30">
        <v>2018</v>
      </c>
      <c r="Y12" s="30" t="s">
        <v>45</v>
      </c>
      <c r="Z12" s="36" t="s">
        <v>46</v>
      </c>
      <c r="AA12" s="30">
        <v>5</v>
      </c>
      <c r="AB12" s="30">
        <v>1</v>
      </c>
      <c r="AC12" s="30">
        <v>12</v>
      </c>
      <c r="AD12" s="30">
        <v>2</v>
      </c>
      <c r="AE12" s="30">
        <v>19</v>
      </c>
      <c r="AF12" s="48">
        <v>0.55879999999999996</v>
      </c>
      <c r="AG12" s="25">
        <v>34</v>
      </c>
      <c r="AH12" s="17"/>
      <c r="AI12" s="17"/>
      <c r="AJ12" s="17"/>
      <c r="AK12" s="17"/>
      <c r="AL12" s="25"/>
      <c r="AM12" s="30">
        <v>4</v>
      </c>
      <c r="AN12" s="30">
        <v>0</v>
      </c>
      <c r="AO12" s="30">
        <v>10</v>
      </c>
      <c r="AP12" s="30">
        <v>0</v>
      </c>
      <c r="AQ12" s="30">
        <v>15</v>
      </c>
      <c r="AR12" s="103">
        <v>0.42849999999999999</v>
      </c>
      <c r="AS12" s="25">
        <v>35</v>
      </c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0"/>
      <c r="C13" s="30"/>
      <c r="D13" s="36"/>
      <c r="E13" s="30"/>
      <c r="F13" s="30"/>
      <c r="G13" s="30"/>
      <c r="H13" s="30"/>
      <c r="I13" s="30"/>
      <c r="J13" s="28"/>
      <c r="K13" s="41"/>
      <c r="L13" s="102"/>
      <c r="M13" s="17"/>
      <c r="N13" s="17"/>
      <c r="O13" s="17"/>
      <c r="P13" s="25"/>
      <c r="Q13" s="30"/>
      <c r="R13" s="30"/>
      <c r="S13" s="31"/>
      <c r="T13" s="30"/>
      <c r="U13" s="30"/>
      <c r="V13" s="103"/>
      <c r="W13" s="41"/>
      <c r="X13" s="30">
        <v>2019</v>
      </c>
      <c r="Y13" s="30" t="s">
        <v>47</v>
      </c>
      <c r="Z13" s="36" t="s">
        <v>46</v>
      </c>
      <c r="AA13" s="30">
        <v>12</v>
      </c>
      <c r="AB13" s="30">
        <v>0</v>
      </c>
      <c r="AC13" s="30">
        <v>24</v>
      </c>
      <c r="AD13" s="30">
        <v>3</v>
      </c>
      <c r="AE13" s="30">
        <v>42</v>
      </c>
      <c r="AF13" s="48">
        <v>0.5</v>
      </c>
      <c r="AG13" s="41">
        <v>84</v>
      </c>
      <c r="AH13" s="102"/>
      <c r="AI13" s="17"/>
      <c r="AJ13" s="17"/>
      <c r="AK13" s="17"/>
      <c r="AM13" s="30"/>
      <c r="AN13" s="30"/>
      <c r="AO13" s="31"/>
      <c r="AP13" s="30"/>
      <c r="AQ13" s="30"/>
      <c r="AR13" s="104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106" t="s">
        <v>62</v>
      </c>
      <c r="C14" s="89"/>
      <c r="D14" s="90"/>
      <c r="E14" s="107">
        <f>SUM(E4:E13)</f>
        <v>26</v>
      </c>
      <c r="F14" s="107">
        <f>SUM(F4:F13)</f>
        <v>0</v>
      </c>
      <c r="G14" s="107">
        <f>SUM(G4:G13)</f>
        <v>30</v>
      </c>
      <c r="H14" s="107">
        <f>SUM(H4:H13)</f>
        <v>2</v>
      </c>
      <c r="I14" s="107">
        <f>SUM(I4:I13)</f>
        <v>57</v>
      </c>
      <c r="J14" s="108">
        <f>PRODUCT(I14/K14)</f>
        <v>0.35625000000000001</v>
      </c>
      <c r="K14" s="98">
        <f>SUM(K4:K13)</f>
        <v>160</v>
      </c>
      <c r="L14" s="21"/>
      <c r="M14" s="19"/>
      <c r="N14" s="109"/>
      <c r="O14" s="110"/>
      <c r="P14" s="25"/>
      <c r="Q14" s="107">
        <f>SUM(Q4:Q13)</f>
        <v>0</v>
      </c>
      <c r="R14" s="107">
        <f>SUM(R4:R13)</f>
        <v>0</v>
      </c>
      <c r="S14" s="107">
        <f>SUM(S4:S13)</f>
        <v>0</v>
      </c>
      <c r="T14" s="107">
        <f>SUM(T4:T13)</f>
        <v>0</v>
      </c>
      <c r="U14" s="107">
        <f>SUM(U4:U13)</f>
        <v>0</v>
      </c>
      <c r="V14" s="35">
        <v>0</v>
      </c>
      <c r="W14" s="98">
        <f>SUM(W4:W13)</f>
        <v>0</v>
      </c>
      <c r="X14" s="15" t="s">
        <v>62</v>
      </c>
      <c r="Y14" s="16"/>
      <c r="Z14" s="14"/>
      <c r="AA14" s="107">
        <f>SUM(AA4:AA13)</f>
        <v>100</v>
      </c>
      <c r="AB14" s="107">
        <f>SUM(AB4:AB13)</f>
        <v>8</v>
      </c>
      <c r="AC14" s="107">
        <f>SUM(AC4:AC13)</f>
        <v>190</v>
      </c>
      <c r="AD14" s="107">
        <f>SUM(AD4:AD13)</f>
        <v>32</v>
      </c>
      <c r="AE14" s="107">
        <f>SUM(AE4:AE13)</f>
        <v>338</v>
      </c>
      <c r="AF14" s="108">
        <f>PRODUCT(AE14/AG14)</f>
        <v>0.50297619047619047</v>
      </c>
      <c r="AG14" s="98">
        <f>SUM(AG4:AG13)</f>
        <v>672</v>
      </c>
      <c r="AH14" s="21"/>
      <c r="AI14" s="19"/>
      <c r="AJ14" s="109"/>
      <c r="AK14" s="110"/>
      <c r="AL14" s="25"/>
      <c r="AM14" s="107">
        <f>SUM(AM4:AM13)</f>
        <v>27</v>
      </c>
      <c r="AN14" s="107">
        <f>SUM(AN4:AN13)</f>
        <v>0</v>
      </c>
      <c r="AO14" s="107">
        <f>SUM(AO4:AO13)</f>
        <v>40</v>
      </c>
      <c r="AP14" s="107">
        <f>SUM(AP4:AP13)</f>
        <v>4</v>
      </c>
      <c r="AQ14" s="107">
        <f>SUM(AQ4:AQ13)</f>
        <v>69</v>
      </c>
      <c r="AR14" s="108">
        <f>PRODUCT(AQ14/AS14)</f>
        <v>0.40828402366863903</v>
      </c>
      <c r="AS14" s="101">
        <f>SUM(AS4:AS13)</f>
        <v>169</v>
      </c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9"/>
      <c r="K15" s="41"/>
      <c r="L15" s="25"/>
      <c r="M15" s="25"/>
      <c r="N15" s="25"/>
      <c r="O15" s="25"/>
      <c r="P15" s="38"/>
      <c r="Q15" s="38"/>
      <c r="R15" s="42"/>
      <c r="S15" s="38"/>
      <c r="T15" s="38"/>
      <c r="U15" s="25"/>
      <c r="V15" s="25"/>
      <c r="W15" s="41"/>
      <c r="X15" s="38"/>
      <c r="Y15" s="38"/>
      <c r="Z15" s="38"/>
      <c r="AA15" s="38"/>
      <c r="AB15" s="38"/>
      <c r="AC15" s="38"/>
      <c r="AD15" s="38"/>
      <c r="AE15" s="38"/>
      <c r="AF15" s="39"/>
      <c r="AG15" s="41"/>
      <c r="AH15" s="25"/>
      <c r="AI15" s="25"/>
      <c r="AJ15" s="25"/>
      <c r="AK15" s="25"/>
      <c r="AL15" s="38"/>
      <c r="AM15" s="38"/>
      <c r="AN15" s="42"/>
      <c r="AO15" s="38"/>
      <c r="AP15" s="38"/>
      <c r="AQ15" s="25"/>
      <c r="AR15" s="25"/>
      <c r="AS15" s="41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11" t="s">
        <v>63</v>
      </c>
      <c r="C16" s="112"/>
      <c r="D16" s="113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5"/>
      <c r="L16" s="17" t="s">
        <v>27</v>
      </c>
      <c r="M16" s="17" t="s">
        <v>28</v>
      </c>
      <c r="N16" s="17" t="s">
        <v>64</v>
      </c>
      <c r="O16" s="17" t="s">
        <v>65</v>
      </c>
      <c r="Q16" s="42"/>
      <c r="R16" s="42" t="s">
        <v>42</v>
      </c>
      <c r="S16" s="42"/>
      <c r="T16" s="74" t="s">
        <v>43</v>
      </c>
      <c r="U16" s="25"/>
      <c r="V16" s="41"/>
      <c r="W16" s="41"/>
      <c r="X16" s="114"/>
      <c r="Y16" s="114"/>
      <c r="Z16" s="114"/>
      <c r="AA16" s="114"/>
      <c r="AB16" s="114"/>
      <c r="AC16" s="42"/>
      <c r="AD16" s="42"/>
      <c r="AE16" s="42"/>
      <c r="AF16" s="38"/>
      <c r="AG16" s="38"/>
      <c r="AH16" s="38"/>
      <c r="AI16" s="38"/>
      <c r="AJ16" s="38"/>
      <c r="AK16" s="38"/>
      <c r="AM16" s="41"/>
      <c r="AN16" s="114"/>
      <c r="AO16" s="114"/>
      <c r="AP16" s="114"/>
      <c r="AQ16" s="114"/>
      <c r="AR16" s="114"/>
      <c r="AS16" s="114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44" t="s">
        <v>12</v>
      </c>
      <c r="C17" s="11"/>
      <c r="D17" s="46"/>
      <c r="E17" s="115">
        <v>2</v>
      </c>
      <c r="F17" s="115">
        <v>0</v>
      </c>
      <c r="G17" s="115">
        <v>0</v>
      </c>
      <c r="H17" s="115">
        <v>0</v>
      </c>
      <c r="I17" s="115">
        <v>2</v>
      </c>
      <c r="J17" s="116">
        <v>0.5</v>
      </c>
      <c r="K17" s="38">
        <f>PRODUCT(I17/J17)</f>
        <v>4</v>
      </c>
      <c r="L17" s="117">
        <f t="shared" ref="L17:L18" si="0">PRODUCT((F17+G17)/E17)</f>
        <v>0</v>
      </c>
      <c r="M17" s="117">
        <f t="shared" ref="M17:M18" si="1">PRODUCT(H17/E17)</f>
        <v>0</v>
      </c>
      <c r="N17" s="117">
        <f t="shared" ref="N17:N18" si="2">PRODUCT((F17+G17+H17)/E17)</f>
        <v>0</v>
      </c>
      <c r="O17" s="117">
        <f t="shared" ref="O17:O18" si="3">PRODUCT(I17/E17)</f>
        <v>1</v>
      </c>
      <c r="Q17" s="42"/>
      <c r="R17" s="42"/>
      <c r="S17" s="42"/>
      <c r="T17" s="74" t="s">
        <v>67</v>
      </c>
      <c r="U17" s="38"/>
      <c r="V17" s="38"/>
      <c r="W17" s="38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8"/>
      <c r="AL17" s="38"/>
      <c r="AM17" s="38"/>
      <c r="AN17" s="42"/>
      <c r="AO17" s="42"/>
      <c r="AP17" s="42"/>
      <c r="AQ17" s="42"/>
      <c r="AR17" s="42"/>
      <c r="AS17" s="42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18" t="s">
        <v>51</v>
      </c>
      <c r="C18" s="119"/>
      <c r="D18" s="120"/>
      <c r="E18" s="115">
        <f>PRODUCT(E14+Q14)</f>
        <v>26</v>
      </c>
      <c r="F18" s="115">
        <f>PRODUCT(F14+R14)</f>
        <v>0</v>
      </c>
      <c r="G18" s="115">
        <f>PRODUCT(G14+S14)</f>
        <v>30</v>
      </c>
      <c r="H18" s="115">
        <f>PRODUCT(H14+T14)</f>
        <v>2</v>
      </c>
      <c r="I18" s="115">
        <f>PRODUCT(I14+U14)</f>
        <v>57</v>
      </c>
      <c r="J18" s="116">
        <f>PRODUCT(I18/K18)</f>
        <v>0.35625000000000001</v>
      </c>
      <c r="K18" s="38">
        <f>PRODUCT(K14+W14)</f>
        <v>160</v>
      </c>
      <c r="L18" s="117">
        <f t="shared" si="0"/>
        <v>1.1538461538461537</v>
      </c>
      <c r="M18" s="117">
        <f t="shared" si="1"/>
        <v>7.6923076923076927E-2</v>
      </c>
      <c r="N18" s="117">
        <f t="shared" si="2"/>
        <v>1.2307692307692308</v>
      </c>
      <c r="O18" s="117">
        <f t="shared" si="3"/>
        <v>2.1923076923076925</v>
      </c>
      <c r="Q18" s="42"/>
      <c r="R18" s="42"/>
      <c r="S18" s="42"/>
      <c r="T18" s="74" t="s">
        <v>66</v>
      </c>
      <c r="U18" s="38"/>
      <c r="V18" s="38"/>
      <c r="W18" s="38"/>
      <c r="X18" s="38"/>
      <c r="Y18" s="38"/>
      <c r="Z18" s="38"/>
      <c r="AA18" s="38"/>
      <c r="AB18" s="38"/>
      <c r="AC18" s="42"/>
      <c r="AD18" s="42"/>
      <c r="AE18" s="42"/>
      <c r="AF18" s="42"/>
      <c r="AG18" s="42"/>
      <c r="AH18" s="42"/>
      <c r="AI18" s="42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27" t="s">
        <v>59</v>
      </c>
      <c r="C19" s="121"/>
      <c r="D19" s="24"/>
      <c r="E19" s="115">
        <f>PRODUCT(AA14+AM14)</f>
        <v>127</v>
      </c>
      <c r="F19" s="115">
        <f>PRODUCT(AB14+AN14)</f>
        <v>8</v>
      </c>
      <c r="G19" s="115">
        <f>PRODUCT(AC14+AO14)</f>
        <v>230</v>
      </c>
      <c r="H19" s="115">
        <f>PRODUCT(AD14+AP14)</f>
        <v>36</v>
      </c>
      <c r="I19" s="115">
        <f>PRODUCT(AE14+AQ14)</f>
        <v>407</v>
      </c>
      <c r="J19" s="116">
        <f>PRODUCT(I19/K19)</f>
        <v>0.48394768133174793</v>
      </c>
      <c r="K19" s="25">
        <f>PRODUCT(AG14+AS14)</f>
        <v>841</v>
      </c>
      <c r="L19" s="117">
        <f>PRODUCT((F19+G19)/E19)</f>
        <v>1.8740157480314961</v>
      </c>
      <c r="M19" s="117">
        <f>PRODUCT(H19/E19)</f>
        <v>0.28346456692913385</v>
      </c>
      <c r="N19" s="117">
        <f>PRODUCT((F19+G19+H19)/E19)</f>
        <v>2.1574803149606301</v>
      </c>
      <c r="O19" s="117">
        <f>PRODUCT(I19/E19)</f>
        <v>3.204724409448819</v>
      </c>
      <c r="Q19" s="42"/>
      <c r="R19" s="42"/>
      <c r="S19" s="38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8"/>
      <c r="AL19" s="25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122" t="s">
        <v>62</v>
      </c>
      <c r="C20" s="123"/>
      <c r="D20" s="124"/>
      <c r="E20" s="115">
        <f>SUM(E17:E19)</f>
        <v>155</v>
      </c>
      <c r="F20" s="115">
        <f t="shared" ref="F20:I20" si="4">SUM(F17:F19)</f>
        <v>8</v>
      </c>
      <c r="G20" s="115">
        <f t="shared" si="4"/>
        <v>260</v>
      </c>
      <c r="H20" s="115">
        <f t="shared" si="4"/>
        <v>38</v>
      </c>
      <c r="I20" s="115">
        <f t="shared" si="4"/>
        <v>466</v>
      </c>
      <c r="J20" s="116">
        <f>PRODUCT(I20/K20)</f>
        <v>0.46368159203980097</v>
      </c>
      <c r="K20" s="38">
        <f>SUM(K17:K19)</f>
        <v>1005</v>
      </c>
      <c r="L20" s="117">
        <f>PRODUCT((F20+G20)/E20)</f>
        <v>1.7290322580645161</v>
      </c>
      <c r="M20" s="117">
        <f>PRODUCT(H20/E20)</f>
        <v>0.24516129032258063</v>
      </c>
      <c r="N20" s="117">
        <f>PRODUCT((F20+G20+H20)/E20)</f>
        <v>1.9741935483870967</v>
      </c>
      <c r="O20" s="117">
        <f>PRODUCT(I20/E20)</f>
        <v>3.0064516129032257</v>
      </c>
      <c r="Q20" s="25"/>
      <c r="R20" s="25"/>
      <c r="S20" s="25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25"/>
      <c r="F21" s="25"/>
      <c r="G21" s="25"/>
      <c r="H21" s="25"/>
      <c r="I21" s="25"/>
      <c r="J21" s="38"/>
      <c r="K21" s="38"/>
      <c r="L21" s="25"/>
      <c r="M21" s="25"/>
      <c r="N21" s="25"/>
      <c r="O21" s="25"/>
      <c r="P21" s="38"/>
      <c r="Q21" s="38"/>
      <c r="R21" s="38"/>
      <c r="S21" s="38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5"/>
      <c r="R173" s="25"/>
      <c r="S173" s="25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5"/>
      <c r="R174" s="25"/>
      <c r="S174" s="25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8"/>
      <c r="AL174" s="25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5"/>
      <c r="R175" s="25"/>
      <c r="S175" s="25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8"/>
      <c r="AL175" s="25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5"/>
      <c r="R176" s="25"/>
      <c r="S176" s="25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8"/>
      <c r="AL176" s="25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5"/>
      <c r="R177" s="25"/>
      <c r="S177" s="25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25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5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8"/>
      <c r="AL181" s="25"/>
    </row>
    <row r="182" spans="1:57" ht="14.25" x14ac:dyDescent="0.2">
      <c r="L182" s="25"/>
      <c r="M182" s="25"/>
      <c r="N182" s="25"/>
      <c r="O182" s="25"/>
      <c r="P182" s="25"/>
      <c r="R182" s="25"/>
      <c r="S182" s="25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8"/>
      <c r="AL182" s="25"/>
    </row>
    <row r="183" spans="1:57" ht="14.25" x14ac:dyDescent="0.2">
      <c r="L183" s="25"/>
      <c r="M183" s="25"/>
      <c r="N183" s="25"/>
      <c r="O183" s="25"/>
      <c r="P183" s="25"/>
      <c r="R183" s="25"/>
      <c r="S183" s="25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8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38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25"/>
      <c r="AL185" s="25"/>
    </row>
    <row r="186" spans="1:57" x14ac:dyDescent="0.25">
      <c r="R186" s="41"/>
      <c r="S186" s="4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</row>
    <row r="187" spans="1:57" x14ac:dyDescent="0.25"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</row>
    <row r="188" spans="1:57" x14ac:dyDescent="0.25"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</row>
    <row r="189" spans="1:57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:57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:57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:57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41"/>
      <c r="S213" s="41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ht="14.25" x14ac:dyDescent="0.2">
      <c r="L217"/>
      <c r="M217"/>
      <c r="N217"/>
      <c r="O217"/>
      <c r="P217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</sheetData>
  <sortState ref="B12:AT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2019-09-02T20:16:50Z</dcterms:modified>
</cp:coreProperties>
</file>