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G12" i="2"/>
  <c r="L17" i="1" l="1"/>
  <c r="K17" i="1"/>
  <c r="J17" i="1"/>
  <c r="I17" i="1"/>
  <c r="D18" i="1" s="1"/>
  <c r="H17" i="1"/>
  <c r="G17" i="1"/>
  <c r="F17" i="1"/>
  <c r="E17" i="1"/>
  <c r="M16" i="1"/>
  <c r="M15" i="1"/>
  <c r="M14" i="1"/>
  <c r="M17" i="1" s="1"/>
  <c r="P19" i="2" l="1"/>
  <c r="M19" i="2"/>
  <c r="I19" i="2"/>
  <c r="G19" i="2"/>
  <c r="O8" i="1" l="1"/>
  <c r="O7" i="1"/>
  <c r="O6" i="1"/>
  <c r="O5" i="1"/>
  <c r="O4" i="1"/>
  <c r="P6" i="2" l="1"/>
  <c r="M6" i="2"/>
  <c r="I6" i="2"/>
  <c r="G6" i="2"/>
  <c r="T16" i="1" l="1"/>
  <c r="T15" i="1"/>
  <c r="T14" i="1"/>
  <c r="T13" i="1"/>
  <c r="T12" i="1"/>
  <c r="T11" i="1"/>
  <c r="T10" i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I21" i="1"/>
  <c r="M21" i="1" s="1"/>
  <c r="H21" i="1"/>
  <c r="H24" i="1"/>
  <c r="G21" i="1"/>
  <c r="F21" i="1"/>
  <c r="F24" i="1" s="1"/>
  <c r="K24" i="1" s="1"/>
  <c r="E21" i="1"/>
  <c r="E24" i="1" s="1"/>
  <c r="L24" i="1" s="1"/>
  <c r="O16" i="1"/>
  <c r="O15" i="1"/>
  <c r="O14" i="1"/>
  <c r="O17" i="1" s="1"/>
  <c r="N17" i="1" s="1"/>
  <c r="I24" i="1"/>
  <c r="M24" i="1" s="1"/>
  <c r="N21" i="1"/>
  <c r="G24" i="1"/>
  <c r="K21" i="1" l="1"/>
  <c r="O21" i="1"/>
  <c r="O24" i="1" s="1"/>
  <c r="L21" i="1"/>
</calcChain>
</file>

<file path=xl/sharedStrings.xml><?xml version="1.0" encoding="utf-8"?>
<sst xmlns="http://schemas.openxmlformats.org/spreadsheetml/2006/main" count="257" uniqueCount="126">
  <si>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</si>
  <si>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</si>
  <si>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</si>
  <si>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</si>
  <si>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</si>
  <si>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</si>
  <si>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</si>
  <si>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</si>
  <si>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</si>
  <si>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</si>
  <si>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</si>
  <si>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</si>
  <si>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</si>
  <si>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</si>
  <si>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</si>
  <si>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</si>
  <si>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</si>
  <si>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</si>
  <si>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</si>
  <si>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</si>
  <si>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</si>
  <si>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</si>
  <si>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</si>
  <si>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</si>
  <si>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</si>
  <si>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</si>
  <si>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</si>
  <si>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</si>
  <si>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</si>
  <si>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</si>
  <si>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</si>
  <si>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</si>
  <si>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</si>
  <si>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</si>
  <si>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4.</t>
  </si>
  <si>
    <t>Tahko</t>
  </si>
  <si>
    <t>----</t>
  </si>
  <si>
    <t>3.</t>
  </si>
  <si>
    <t>1.</t>
  </si>
  <si>
    <t>7.</t>
  </si>
  <si>
    <t>9.</t>
  </si>
  <si>
    <t>10.</t>
  </si>
  <si>
    <t>superpesiskarsinta</t>
  </si>
  <si>
    <t>Leena Sarkola</t>
  </si>
  <si>
    <t>14.5.1965</t>
  </si>
  <si>
    <t>Tahko = Hyvinkään Tahko  (1915)</t>
  </si>
  <si>
    <t>Cup</t>
  </si>
  <si>
    <t>L+T</t>
  </si>
  <si>
    <t>5.</t>
  </si>
  <si>
    <t>ENSIMMÄISET</t>
  </si>
  <si>
    <t>Ottelu</t>
  </si>
  <si>
    <t>1.  ottelu</t>
  </si>
  <si>
    <t>Lyöty juoksu</t>
  </si>
  <si>
    <t>Tuotu juoksu</t>
  </si>
  <si>
    <t>Kunnari</t>
  </si>
  <si>
    <t>10.05. 1981  Tahko - KaKa  23-13</t>
  </si>
  <si>
    <t xml:space="preserve">  15 v 11 kk 26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</si>
  <si>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</si>
  <si>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</si>
  <si>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</si>
  <si>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</si>
  <si>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</si>
  <si>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</si>
  <si>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</si>
  <si>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</si>
  <si>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</si>
  <si>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</si>
  <si>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</si>
  <si>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</si>
  <si>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</si>
  <si>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</si>
  <si>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</si>
  <si>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</si>
  <si>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Ali Lindström</t>
  </si>
  <si>
    <t>8000</t>
  </si>
  <si>
    <t>Ikä ensimmäisessä ottelussa</t>
  </si>
  <si>
    <t>20.08. 1983  Tampere</t>
  </si>
  <si>
    <t xml:space="preserve">  9-8</t>
  </si>
  <si>
    <t>3v</t>
  </si>
  <si>
    <t>III p</t>
  </si>
  <si>
    <t>18 v  3 kk  6 pv</t>
  </si>
  <si>
    <t xml:space="preserve"> ITÄ - LÄNSI - KORTTI</t>
  </si>
  <si>
    <t>B-TYTÖT</t>
  </si>
  <si>
    <t>Länsi</t>
  </si>
  <si>
    <t>Ari Skyttä</t>
  </si>
  <si>
    <t xml:space="preserve"> LIITTO - LEHDISTÖ - KORTTI</t>
  </si>
  <si>
    <t>Tulos</t>
  </si>
  <si>
    <t xml:space="preserve">  KL-%</t>
  </si>
  <si>
    <t>Liitto</t>
  </si>
  <si>
    <t>Lehdistö</t>
  </si>
  <si>
    <t>28.06. 1981  Hyvinkää</t>
  </si>
  <si>
    <t>11-12</t>
  </si>
  <si>
    <t>2p</t>
  </si>
  <si>
    <t>03.07. 1982  Varkaus</t>
  </si>
  <si>
    <t xml:space="preserve">  7-23</t>
  </si>
  <si>
    <t>3p</t>
  </si>
  <si>
    <t>08.06. 1991  Vihti</t>
  </si>
  <si>
    <t>12-1</t>
  </si>
  <si>
    <t xml:space="preserve">Ari Lehtiranta </t>
  </si>
  <si>
    <t>17-8</t>
  </si>
  <si>
    <t>01.07. 1984  Tampere</t>
  </si>
  <si>
    <t xml:space="preserve">Ali Lindström </t>
  </si>
  <si>
    <t>18 v  1 kk  19 pv</t>
  </si>
  <si>
    <t>03.07. 1983  Pihtipudas</t>
  </si>
  <si>
    <t xml:space="preserve">Matti Vaininen </t>
  </si>
  <si>
    <t xml:space="preserve">  9-6</t>
  </si>
  <si>
    <t>vai</t>
  </si>
  <si>
    <t>2/4</t>
  </si>
  <si>
    <t>0/2</t>
  </si>
  <si>
    <t>1/1</t>
  </si>
  <si>
    <t>4/7</t>
  </si>
  <si>
    <t>2/3</t>
  </si>
  <si>
    <t>1/2</t>
  </si>
  <si>
    <t>0/1</t>
  </si>
  <si>
    <t>2/6</t>
  </si>
  <si>
    <t>2/2</t>
  </si>
  <si>
    <t>5/6</t>
  </si>
  <si>
    <t>3/3</t>
  </si>
  <si>
    <t>0/0</t>
  </si>
  <si>
    <t>6/7</t>
  </si>
  <si>
    <t>620</t>
  </si>
  <si>
    <t>6/11</t>
  </si>
  <si>
    <t>3/4</t>
  </si>
  <si>
    <t>1/3</t>
  </si>
  <si>
    <t>7/12</t>
  </si>
  <si>
    <t>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</si>
</sst>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10" borderId="3" xfId="1" applyNumberFormat="1" applyFont="1" applyFill="1" applyBorder="1" applyAlignment="1"/>
    <xf numFmtId="1" fontId="2" fillId="10" borderId="3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4" xfId="0" applyFont="1" applyFill="1" applyBorder="1" applyAlignment="1">
      <alignment horizontal="left"/>
    </xf>
    <xf numFmtId="165" fontId="2" fillId="10" borderId="10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165" fontId="2" fillId="10" borderId="9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10" borderId="9" xfId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165" fontId="2" fillId="5" borderId="9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10" borderId="6" xfId="0" applyFont="1" applyFill="1" applyBorder="1" applyAlignment="1"/>
    <xf numFmtId="1" fontId="2" fillId="10" borderId="10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10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65" customWidth="1"/>
    <col min="19" max="19" width="5.7109375" style="64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46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1981</v>
      </c>
      <c r="C4" s="27" t="s">
        <v>34</v>
      </c>
      <c r="D4" s="41" t="s">
        <v>35</v>
      </c>
      <c r="E4" s="27">
        <v>18</v>
      </c>
      <c r="F4" s="27">
        <v>2</v>
      </c>
      <c r="G4" s="27">
        <v>22</v>
      </c>
      <c r="H4" s="27">
        <v>23</v>
      </c>
      <c r="I4" s="27">
        <v>90</v>
      </c>
      <c r="J4" s="60">
        <v>15</v>
      </c>
      <c r="K4" s="60">
        <v>23</v>
      </c>
      <c r="L4" s="60">
        <v>28</v>
      </c>
      <c r="M4" s="60">
        <v>24</v>
      </c>
      <c r="N4" s="61">
        <v>0.73170731707317072</v>
      </c>
      <c r="O4" s="25">
        <f t="shared" ref="O4:O8" si="0">PRODUCT(I4/N4)</f>
        <v>123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1982</v>
      </c>
      <c r="C5" s="27" t="s">
        <v>37</v>
      </c>
      <c r="D5" s="41" t="s">
        <v>35</v>
      </c>
      <c r="E5" s="27">
        <v>18</v>
      </c>
      <c r="F5" s="27">
        <v>3</v>
      </c>
      <c r="G5" s="27">
        <v>27</v>
      </c>
      <c r="H5" s="27">
        <v>37</v>
      </c>
      <c r="I5" s="27">
        <v>111</v>
      </c>
      <c r="J5" s="60">
        <v>17</v>
      </c>
      <c r="K5" s="60">
        <v>30</v>
      </c>
      <c r="L5" s="60">
        <v>34</v>
      </c>
      <c r="M5" s="60">
        <v>30</v>
      </c>
      <c r="N5" s="61">
        <v>0.67832167832167833</v>
      </c>
      <c r="O5" s="25">
        <f t="shared" si="0"/>
        <v>163.63917525773195</v>
      </c>
      <c r="P5" s="19"/>
      <c r="Q5" s="19" t="s">
        <v>34</v>
      </c>
      <c r="R5" s="27" t="s">
        <v>37</v>
      </c>
      <c r="S5" s="19" t="s">
        <v>34</v>
      </c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>
        <v>1</v>
      </c>
      <c r="AK5" s="5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1983</v>
      </c>
      <c r="C6" s="27" t="s">
        <v>38</v>
      </c>
      <c r="D6" s="41" t="s">
        <v>35</v>
      </c>
      <c r="E6" s="27">
        <v>18</v>
      </c>
      <c r="F6" s="27">
        <v>5</v>
      </c>
      <c r="G6" s="27">
        <v>27</v>
      </c>
      <c r="H6" s="27">
        <v>29</v>
      </c>
      <c r="I6" s="27">
        <v>113</v>
      </c>
      <c r="J6" s="60">
        <v>16</v>
      </c>
      <c r="K6" s="60">
        <v>29</v>
      </c>
      <c r="L6" s="60">
        <v>36</v>
      </c>
      <c r="M6" s="60">
        <v>32</v>
      </c>
      <c r="N6" s="61">
        <v>0.77397260273972601</v>
      </c>
      <c r="O6" s="25">
        <f t="shared" si="0"/>
        <v>146</v>
      </c>
      <c r="P6" s="19" t="s">
        <v>48</v>
      </c>
      <c r="Q6" s="19" t="s">
        <v>41</v>
      </c>
      <c r="R6" s="27" t="s">
        <v>37</v>
      </c>
      <c r="S6" s="27" t="s">
        <v>37</v>
      </c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>
        <v>1</v>
      </c>
      <c r="AI6" s="27"/>
      <c r="AJ6" s="27"/>
      <c r="AK6" s="5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1984</v>
      </c>
      <c r="C7" s="27" t="s">
        <v>37</v>
      </c>
      <c r="D7" s="41" t="s">
        <v>35</v>
      </c>
      <c r="E7" s="27">
        <v>18</v>
      </c>
      <c r="F7" s="27">
        <v>2</v>
      </c>
      <c r="G7" s="27">
        <v>23</v>
      </c>
      <c r="H7" s="27">
        <v>28</v>
      </c>
      <c r="I7" s="27">
        <v>103</v>
      </c>
      <c r="J7" s="60">
        <v>15</v>
      </c>
      <c r="K7" s="60">
        <v>33</v>
      </c>
      <c r="L7" s="60">
        <v>30</v>
      </c>
      <c r="M7" s="60">
        <v>25</v>
      </c>
      <c r="N7" s="61">
        <v>0.73049645390070927</v>
      </c>
      <c r="O7" s="25">
        <f t="shared" si="0"/>
        <v>141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>
        <v>1</v>
      </c>
      <c r="AG7" s="27"/>
      <c r="AH7" s="27"/>
      <c r="AI7" s="27"/>
      <c r="AJ7" s="27">
        <v>1</v>
      </c>
      <c r="AK7" s="5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1985</v>
      </c>
      <c r="C8" s="27" t="s">
        <v>39</v>
      </c>
      <c r="D8" s="41" t="s">
        <v>35</v>
      </c>
      <c r="E8" s="27">
        <v>18</v>
      </c>
      <c r="F8" s="27">
        <v>3</v>
      </c>
      <c r="G8" s="27">
        <v>24</v>
      </c>
      <c r="H8" s="27">
        <v>32</v>
      </c>
      <c r="I8" s="27">
        <v>94</v>
      </c>
      <c r="J8" s="27">
        <v>22</v>
      </c>
      <c r="K8" s="27">
        <v>25</v>
      </c>
      <c r="L8" s="27">
        <v>20</v>
      </c>
      <c r="M8" s="27">
        <v>27</v>
      </c>
      <c r="N8" s="61">
        <v>0.77049180327868849</v>
      </c>
      <c r="O8" s="25">
        <f t="shared" si="0"/>
        <v>122</v>
      </c>
      <c r="P8" s="19"/>
      <c r="Q8" s="19" t="s">
        <v>41</v>
      </c>
      <c r="R8" s="19" t="s">
        <v>39</v>
      </c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5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1986</v>
      </c>
      <c r="C9" s="27" t="s">
        <v>39</v>
      </c>
      <c r="D9" s="41" t="s">
        <v>35</v>
      </c>
      <c r="E9" s="27">
        <v>18</v>
      </c>
      <c r="F9" s="27">
        <v>4</v>
      </c>
      <c r="G9" s="27">
        <v>21</v>
      </c>
      <c r="H9" s="27">
        <v>18</v>
      </c>
      <c r="I9" s="27">
        <v>90</v>
      </c>
      <c r="J9" s="27">
        <v>12</v>
      </c>
      <c r="K9" s="27">
        <v>23</v>
      </c>
      <c r="L9" s="27">
        <v>30</v>
      </c>
      <c r="M9" s="27">
        <v>25</v>
      </c>
      <c r="N9" s="60" t="s">
        <v>36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5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1987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>
        <v>0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4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1988</v>
      </c>
      <c r="C11" s="27"/>
      <c r="D11" s="29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37">
        <v>0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54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1989</v>
      </c>
      <c r="C12" s="27"/>
      <c r="D12" s="29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37">
        <v>0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54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1990</v>
      </c>
      <c r="C13" s="27"/>
      <c r="D13" s="29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37">
        <v>0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1991</v>
      </c>
      <c r="C14" s="27" t="s">
        <v>40</v>
      </c>
      <c r="D14" s="41" t="s">
        <v>35</v>
      </c>
      <c r="E14" s="27">
        <v>22</v>
      </c>
      <c r="F14" s="27">
        <v>5</v>
      </c>
      <c r="G14" s="27">
        <v>22</v>
      </c>
      <c r="H14" s="27">
        <v>41</v>
      </c>
      <c r="I14" s="27">
        <v>139</v>
      </c>
      <c r="J14" s="27">
        <v>26</v>
      </c>
      <c r="K14" s="27">
        <v>57</v>
      </c>
      <c r="L14" s="27">
        <v>29</v>
      </c>
      <c r="M14" s="27">
        <f>SUM(F14+G14)</f>
        <v>27</v>
      </c>
      <c r="N14" s="61">
        <v>0.68799999999999994</v>
      </c>
      <c r="O14" s="25">
        <f t="shared" ref="O14:O16" si="2">PRODUCT(I14/N14)</f>
        <v>202.03488372093025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>
        <v>1</v>
      </c>
      <c r="AG14" s="27"/>
      <c r="AH14" s="27"/>
      <c r="AI14" s="27"/>
      <c r="AJ14" s="27"/>
      <c r="AK14" s="5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1992</v>
      </c>
      <c r="C15" s="27" t="s">
        <v>40</v>
      </c>
      <c r="D15" s="41" t="s">
        <v>35</v>
      </c>
      <c r="E15" s="27">
        <v>22</v>
      </c>
      <c r="F15" s="27">
        <v>5</v>
      </c>
      <c r="G15" s="27">
        <v>19</v>
      </c>
      <c r="H15" s="27">
        <v>32</v>
      </c>
      <c r="I15" s="27">
        <v>107</v>
      </c>
      <c r="J15" s="27">
        <v>14</v>
      </c>
      <c r="K15" s="27">
        <v>44</v>
      </c>
      <c r="L15" s="27">
        <v>25</v>
      </c>
      <c r="M15" s="27">
        <f>SUM(F15+G15)</f>
        <v>24</v>
      </c>
      <c r="N15" s="61">
        <v>0.59299999999999997</v>
      </c>
      <c r="O15" s="25">
        <f t="shared" si="2"/>
        <v>180.43844856661048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5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1993</v>
      </c>
      <c r="C16" s="27" t="s">
        <v>41</v>
      </c>
      <c r="D16" s="41" t="s">
        <v>35</v>
      </c>
      <c r="E16" s="27">
        <v>24</v>
      </c>
      <c r="F16" s="27">
        <v>4</v>
      </c>
      <c r="G16" s="27">
        <v>17</v>
      </c>
      <c r="H16" s="27">
        <v>30</v>
      </c>
      <c r="I16" s="27">
        <v>104</v>
      </c>
      <c r="J16" s="27">
        <v>21</v>
      </c>
      <c r="K16" s="27">
        <v>37</v>
      </c>
      <c r="L16" s="27">
        <v>25</v>
      </c>
      <c r="M16" s="27">
        <f>SUM(F16+G16)</f>
        <v>21</v>
      </c>
      <c r="N16" s="61">
        <v>0.55500000000000005</v>
      </c>
      <c r="O16" s="25">
        <f t="shared" si="2"/>
        <v>187.38738738738738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49" t="s">
        <v>42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>SUM(E4:E16)</f>
        <v>176</v>
      </c>
      <c r="F17" s="19">
        <f t="shared" ref="F17:M17" si="3">SUM(F4:F16)</f>
        <v>33</v>
      </c>
      <c r="G17" s="19">
        <f t="shared" si="3"/>
        <v>202</v>
      </c>
      <c r="H17" s="19">
        <f t="shared" si="3"/>
        <v>270</v>
      </c>
      <c r="I17" s="19">
        <f t="shared" si="3"/>
        <v>951</v>
      </c>
      <c r="J17" s="19">
        <f t="shared" si="3"/>
        <v>158</v>
      </c>
      <c r="K17" s="19">
        <f t="shared" si="3"/>
        <v>301</v>
      </c>
      <c r="L17" s="19">
        <f t="shared" si="3"/>
        <v>257</v>
      </c>
      <c r="M17" s="19">
        <f t="shared" si="3"/>
        <v>235</v>
      </c>
      <c r="N17" s="31">
        <f>PRODUCT(863/O17)</f>
        <v>0.68194395231136873</v>
      </c>
      <c r="O17" s="32">
        <f>SUM(O4:O16)</f>
        <v>1265.49989493266</v>
      </c>
      <c r="P17" s="19"/>
      <c r="Q17" s="19"/>
      <c r="R17" s="19"/>
      <c r="S17" s="19"/>
      <c r="T17" s="1"/>
      <c r="U17" s="19">
        <f t="shared" ref="U17:AJ17" si="4">SUM(U4:U16)</f>
        <v>0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0</v>
      </c>
      <c r="Z17" s="19">
        <f t="shared" si="4"/>
        <v>0</v>
      </c>
      <c r="AA17" s="19">
        <f t="shared" si="4"/>
        <v>0</v>
      </c>
      <c r="AB17" s="19">
        <f t="shared" si="4"/>
        <v>0</v>
      </c>
      <c r="AC17" s="19">
        <f t="shared" si="4"/>
        <v>0</v>
      </c>
      <c r="AD17" s="19">
        <f t="shared" si="4"/>
        <v>0</v>
      </c>
      <c r="AE17" s="19">
        <f t="shared" si="4"/>
        <v>2</v>
      </c>
      <c r="AF17" s="19">
        <f t="shared" si="4"/>
        <v>3</v>
      </c>
      <c r="AG17" s="19">
        <f t="shared" si="4"/>
        <v>0</v>
      </c>
      <c r="AH17" s="19">
        <f t="shared" si="4"/>
        <v>1</v>
      </c>
      <c r="AI17" s="19">
        <f t="shared" si="4"/>
        <v>0</v>
      </c>
      <c r="AJ17" s="19">
        <f t="shared" si="4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</f>
        <v>982.33333333333326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24</v>
      </c>
      <c r="L20" s="19" t="s">
        <v>25</v>
      </c>
      <c r="M20" s="19" t="s">
        <v>26</v>
      </c>
      <c r="N20" s="31" t="s">
        <v>32</v>
      </c>
      <c r="O20" s="25"/>
      <c r="P20" s="41" t="s">
        <v>49</v>
      </c>
      <c r="Q20" s="13"/>
      <c r="R20" s="13"/>
      <c r="S20" s="13"/>
      <c r="T20" s="66"/>
      <c r="U20" s="66"/>
      <c r="V20" s="66"/>
      <c r="W20" s="66"/>
      <c r="X20" s="66"/>
      <c r="Y20" s="13"/>
      <c r="Z20" s="13"/>
      <c r="AA20" s="13"/>
      <c r="AB20" s="66"/>
      <c r="AC20" s="66"/>
      <c r="AD20" s="13"/>
      <c r="AE20" s="13"/>
      <c r="AF20" s="13"/>
      <c r="AG20" s="13"/>
      <c r="AH20" s="13"/>
      <c r="AI20" s="13"/>
      <c r="AJ20" s="13"/>
      <c r="AK20" s="67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2"/>
      <c r="E21" s="27">
        <f>PRODUCT(E17)</f>
        <v>176</v>
      </c>
      <c r="F21" s="27">
        <f>PRODUCT(F17)</f>
        <v>33</v>
      </c>
      <c r="G21" s="27">
        <f>PRODUCT(G17)</f>
        <v>202</v>
      </c>
      <c r="H21" s="27">
        <f>PRODUCT(H17)</f>
        <v>270</v>
      </c>
      <c r="I21" s="27">
        <f>PRODUCT(I17)</f>
        <v>951</v>
      </c>
      <c r="J21" s="1"/>
      <c r="K21" s="43">
        <f>PRODUCT((F21+G21)/E21)</f>
        <v>1.3352272727272727</v>
      </c>
      <c r="L21" s="43">
        <f>PRODUCT(H21/E21)</f>
        <v>1.5340909090909092</v>
      </c>
      <c r="M21" s="43">
        <f>PRODUCT(I21/E21)</f>
        <v>5.4034090909090908</v>
      </c>
      <c r="N21" s="30">
        <f>PRODUCT(N17)</f>
        <v>0.68194395231136873</v>
      </c>
      <c r="O21" s="25">
        <f>PRODUCT(O17)</f>
        <v>1265.49989493266</v>
      </c>
      <c r="P21" s="68" t="s">
        <v>50</v>
      </c>
      <c r="Q21" s="69"/>
      <c r="R21" s="69"/>
      <c r="S21" s="70" t="s">
        <v>55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 t="s">
        <v>51</v>
      </c>
      <c r="AE21" s="70"/>
      <c r="AF21" s="70" t="s">
        <v>56</v>
      </c>
      <c r="AG21" s="70"/>
      <c r="AH21" s="70"/>
      <c r="AI21" s="70"/>
      <c r="AJ21" s="71"/>
      <c r="AK21" s="7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3" t="s">
        <v>52</v>
      </c>
      <c r="Q22" s="74"/>
      <c r="R22" s="74"/>
      <c r="S22" s="75" t="s">
        <v>55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 t="s">
        <v>51</v>
      </c>
      <c r="AE22" s="75"/>
      <c r="AF22" s="75" t="s">
        <v>56</v>
      </c>
      <c r="AG22" s="75"/>
      <c r="AH22" s="75"/>
      <c r="AI22" s="75"/>
      <c r="AJ22" s="76"/>
      <c r="AK22" s="77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19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3" t="s">
        <v>53</v>
      </c>
      <c r="Q23" s="74"/>
      <c r="R23" s="74"/>
      <c r="S23" s="75" t="s">
        <v>55</v>
      </c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6" t="s">
        <v>51</v>
      </c>
      <c r="AE23" s="75"/>
      <c r="AF23" s="75" t="s">
        <v>56</v>
      </c>
      <c r="AG23" s="75"/>
      <c r="AH23" s="75"/>
      <c r="AI23" s="75"/>
      <c r="AJ23" s="76"/>
      <c r="AK23" s="77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20</v>
      </c>
      <c r="C24" s="53"/>
      <c r="D24" s="54"/>
      <c r="E24" s="19">
        <f>SUM(E21:E23)</f>
        <v>176</v>
      </c>
      <c r="F24" s="19">
        <f>SUM(F21:F23)</f>
        <v>33</v>
      </c>
      <c r="G24" s="19">
        <f>SUM(G21:G23)</f>
        <v>202</v>
      </c>
      <c r="H24" s="19">
        <f>SUM(H21:H23)</f>
        <v>270</v>
      </c>
      <c r="I24" s="19">
        <f>SUM(I21:I23)</f>
        <v>951</v>
      </c>
      <c r="J24" s="1"/>
      <c r="K24" s="55">
        <f>PRODUCT((F24+G24)/E24)</f>
        <v>1.3352272727272727</v>
      </c>
      <c r="L24" s="55">
        <f>PRODUCT(H24/E24)</f>
        <v>1.5340909090909092</v>
      </c>
      <c r="M24" s="55">
        <f>PRODUCT(I24/E24)</f>
        <v>5.4034090909090908</v>
      </c>
      <c r="N24" s="31"/>
      <c r="O24" s="25">
        <f>SUM(O21:O23)</f>
        <v>1265.49989493266</v>
      </c>
      <c r="P24" s="78" t="s">
        <v>54</v>
      </c>
      <c r="Q24" s="79"/>
      <c r="R24" s="79"/>
      <c r="S24" s="80" t="s">
        <v>55</v>
      </c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 t="s">
        <v>51</v>
      </c>
      <c r="AE24" s="80"/>
      <c r="AF24" s="80" t="s">
        <v>56</v>
      </c>
      <c r="AG24" s="80"/>
      <c r="AH24" s="80"/>
      <c r="AI24" s="80"/>
      <c r="AJ24" s="81"/>
      <c r="AK24" s="82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33</v>
      </c>
      <c r="C26" s="1"/>
      <c r="D26" s="62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7"/>
      <c r="AN38" s="57"/>
      <c r="AO38" s="57"/>
      <c r="AP38" s="57"/>
      <c r="AQ38" s="5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2:37" ht="15" customHeight="1" x14ac:dyDescent="0.25"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2:37" ht="15" customHeight="1" x14ac:dyDescent="0.25"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2:37" ht="15" customHeight="1" x14ac:dyDescent="0.25"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</row>
    <row r="57" spans="2:37" ht="15" customHeight="1" x14ac:dyDescent="0.25"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</row>
    <row r="58" spans="2:37" ht="15" customHeight="1" x14ac:dyDescent="0.25"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</row>
    <row r="59" spans="2:37" ht="15" customHeight="1" x14ac:dyDescent="0.25"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</row>
    <row r="60" spans="2:37" ht="15" customHeight="1" x14ac:dyDescent="0.25"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</row>
    <row r="61" spans="2:37" ht="15" customHeight="1" x14ac:dyDescent="0.25"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</row>
    <row r="62" spans="2:37" ht="15" customHeight="1" x14ac:dyDescent="0.25"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</row>
    <row r="63" spans="2:37" ht="15" customHeight="1" x14ac:dyDescent="0.25"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</row>
    <row r="64" spans="2:37" ht="15" customHeight="1" x14ac:dyDescent="0.25"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</row>
    <row r="65" spans="16:37" ht="15" customHeight="1" x14ac:dyDescent="0.25"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</row>
    <row r="66" spans="16:37" ht="15" customHeight="1" x14ac:dyDescent="0.25"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</row>
    <row r="67" spans="16:37" ht="15" customHeight="1" x14ac:dyDescent="0.25"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</row>
    <row r="68" spans="16:37" ht="15" customHeight="1" x14ac:dyDescent="0.25"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</row>
    <row r="69" spans="16:37" ht="15" customHeight="1" x14ac:dyDescent="0.25"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</row>
    <row r="70" spans="16:37" ht="15" customHeight="1" x14ac:dyDescent="0.25"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</row>
    <row r="71" spans="16:37" ht="15" customHeight="1" x14ac:dyDescent="0.25"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</row>
    <row r="72" spans="16:37" ht="15" customHeight="1" x14ac:dyDescent="0.25"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</row>
    <row r="73" spans="16:37" ht="15" customHeight="1" x14ac:dyDescent="0.25"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</row>
    <row r="74" spans="16:37" ht="15" customHeight="1" x14ac:dyDescent="0.25"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</row>
    <row r="75" spans="16:37" ht="15" customHeight="1" x14ac:dyDescent="0.25"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</row>
    <row r="76" spans="16:37" ht="15" customHeight="1" x14ac:dyDescent="0.25"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</row>
    <row r="77" spans="16:37" ht="15" customHeight="1" x14ac:dyDescent="0.25"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</row>
    <row r="78" spans="16:37" ht="15" customHeight="1" x14ac:dyDescent="0.25"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</row>
    <row r="79" spans="16:37" ht="15" customHeight="1" x14ac:dyDescent="0.25"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</row>
    <row r="80" spans="16:37" ht="15" customHeight="1" x14ac:dyDescent="0.25"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</row>
    <row r="81" spans="16:37" ht="15" customHeight="1" x14ac:dyDescent="0.25"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</row>
    <row r="82" spans="16:37" ht="15" customHeight="1" x14ac:dyDescent="0.25"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</row>
    <row r="83" spans="16:37" ht="15" customHeight="1" x14ac:dyDescent="0.25"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</row>
    <row r="84" spans="16:37" ht="15" customHeight="1" x14ac:dyDescent="0.25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</row>
    <row r="85" spans="16:37" ht="15" customHeight="1" x14ac:dyDescent="0.25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</row>
    <row r="86" spans="16:37" ht="15" customHeight="1" x14ac:dyDescent="0.25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</row>
    <row r="87" spans="16:37" ht="15" customHeight="1" x14ac:dyDescent="0.25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</row>
    <row r="88" spans="16:37" ht="15" customHeight="1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</row>
    <row r="89" spans="16:37" ht="15" customHeight="1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</row>
    <row r="90" spans="16:37" ht="15" customHeight="1" x14ac:dyDescent="0.25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</row>
    <row r="91" spans="16:37" ht="15" customHeight="1" x14ac:dyDescent="0.25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</row>
    <row r="92" spans="16:37" ht="15" customHeight="1" x14ac:dyDescent="0.25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</row>
    <row r="93" spans="16:37" ht="15" customHeight="1" x14ac:dyDescent="0.25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</row>
    <row r="94" spans="16:37" ht="15" customHeight="1" x14ac:dyDescent="0.25"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</row>
    <row r="95" spans="16:37" ht="15" customHeight="1" x14ac:dyDescent="0.25"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</row>
    <row r="96" spans="16:37" ht="15" customHeight="1" x14ac:dyDescent="0.25"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</row>
    <row r="97" spans="21:37" ht="15" customHeight="1" x14ac:dyDescent="0.25"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0" style="118" customWidth="1"/>
    <col min="3" max="3" width="17.5703125" style="64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83" customWidth="1"/>
    <col min="22" max="22" width="11" style="64" customWidth="1"/>
    <col min="23" max="23" width="24.140625" style="119" customWidth="1"/>
    <col min="24" max="24" width="9.42578125" style="64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74"/>
      <c r="R1" s="174"/>
      <c r="S1" s="174"/>
      <c r="T1" s="174"/>
      <c r="U1" s="174"/>
      <c r="V1" s="83"/>
      <c r="W1" s="84"/>
      <c r="X1" s="85"/>
      <c r="Y1" s="86"/>
      <c r="Z1" s="86"/>
      <c r="AA1" s="86"/>
      <c r="AB1" s="86"/>
      <c r="AC1" s="86"/>
      <c r="AD1" s="86"/>
    </row>
    <row r="2" spans="1:32" x14ac:dyDescent="0.25">
      <c r="A2" s="9"/>
      <c r="B2" s="11" t="s">
        <v>43</v>
      </c>
      <c r="C2" s="4" t="s">
        <v>44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75"/>
      <c r="R2" s="175"/>
      <c r="S2" s="175"/>
      <c r="T2" s="175"/>
      <c r="U2" s="175"/>
      <c r="V2" s="12"/>
      <c r="W2" s="87"/>
      <c r="X2" s="67"/>
      <c r="Y2" s="86"/>
      <c r="Z2" s="86"/>
      <c r="AA2" s="86"/>
      <c r="AB2" s="86"/>
      <c r="AC2" s="86"/>
      <c r="AD2" s="86"/>
    </row>
    <row r="3" spans="1:32" x14ac:dyDescent="0.25">
      <c r="A3" s="9"/>
      <c r="B3" s="89" t="s">
        <v>57</v>
      </c>
      <c r="C3" s="23" t="s">
        <v>58</v>
      </c>
      <c r="D3" s="90" t="s">
        <v>59</v>
      </c>
      <c r="E3" s="91" t="s">
        <v>1</v>
      </c>
      <c r="F3" s="25"/>
      <c r="G3" s="92" t="s">
        <v>60</v>
      </c>
      <c r="H3" s="93" t="s">
        <v>61</v>
      </c>
      <c r="I3" s="93" t="s">
        <v>30</v>
      </c>
      <c r="J3" s="18" t="s">
        <v>62</v>
      </c>
      <c r="K3" s="94" t="s">
        <v>63</v>
      </c>
      <c r="L3" s="94" t="s">
        <v>64</v>
      </c>
      <c r="M3" s="92" t="s">
        <v>65</v>
      </c>
      <c r="N3" s="92" t="s">
        <v>29</v>
      </c>
      <c r="O3" s="93" t="s">
        <v>66</v>
      </c>
      <c r="P3" s="92" t="s">
        <v>61</v>
      </c>
      <c r="Q3" s="176" t="s">
        <v>3</v>
      </c>
      <c r="R3" s="176">
        <v>1</v>
      </c>
      <c r="S3" s="176">
        <v>2</v>
      </c>
      <c r="T3" s="176">
        <v>3</v>
      </c>
      <c r="U3" s="176" t="s">
        <v>67</v>
      </c>
      <c r="V3" s="18" t="s">
        <v>21</v>
      </c>
      <c r="W3" s="17" t="s">
        <v>68</v>
      </c>
      <c r="X3" s="17" t="s">
        <v>69</v>
      </c>
      <c r="Y3" s="86"/>
      <c r="Z3" s="86"/>
      <c r="AA3" s="86"/>
      <c r="AB3" s="86"/>
      <c r="AC3" s="86"/>
      <c r="AD3" s="86"/>
    </row>
    <row r="4" spans="1:32" x14ac:dyDescent="0.25">
      <c r="A4" s="121"/>
      <c r="B4" s="165" t="s">
        <v>76</v>
      </c>
      <c r="C4" s="166" t="s">
        <v>77</v>
      </c>
      <c r="D4" s="95" t="s">
        <v>70</v>
      </c>
      <c r="E4" s="167" t="s">
        <v>35</v>
      </c>
      <c r="F4" s="168"/>
      <c r="G4" s="96">
        <v>1</v>
      </c>
      <c r="H4" s="96"/>
      <c r="I4" s="96"/>
      <c r="J4" s="96" t="s">
        <v>95</v>
      </c>
      <c r="K4" s="96">
        <v>3</v>
      </c>
      <c r="L4" s="96"/>
      <c r="M4" s="96">
        <v>1</v>
      </c>
      <c r="N4" s="96"/>
      <c r="O4" s="169"/>
      <c r="P4" s="169">
        <v>2</v>
      </c>
      <c r="Q4" s="170" t="s">
        <v>119</v>
      </c>
      <c r="R4" s="170" t="s">
        <v>111</v>
      </c>
      <c r="S4" s="170" t="s">
        <v>109</v>
      </c>
      <c r="T4" s="170" t="s">
        <v>117</v>
      </c>
      <c r="U4" s="170"/>
      <c r="V4" s="171">
        <v>0.8571428571428571</v>
      </c>
      <c r="W4" s="172" t="s">
        <v>73</v>
      </c>
      <c r="X4" s="173" t="s">
        <v>120</v>
      </c>
      <c r="Y4" s="86"/>
      <c r="Z4" s="86"/>
      <c r="AA4" s="86"/>
      <c r="AB4" s="86"/>
      <c r="AC4" s="86"/>
      <c r="AD4" s="86"/>
    </row>
    <row r="5" spans="1:32" x14ac:dyDescent="0.25">
      <c r="A5" s="121"/>
      <c r="B5" s="165" t="s">
        <v>71</v>
      </c>
      <c r="C5" s="166" t="s">
        <v>72</v>
      </c>
      <c r="D5" s="95" t="s">
        <v>70</v>
      </c>
      <c r="E5" s="167" t="s">
        <v>35</v>
      </c>
      <c r="F5" s="168"/>
      <c r="G5" s="96"/>
      <c r="H5" s="96"/>
      <c r="I5" s="96">
        <v>1</v>
      </c>
      <c r="J5" s="96" t="s">
        <v>78</v>
      </c>
      <c r="K5" s="96"/>
      <c r="L5" s="96" t="s">
        <v>79</v>
      </c>
      <c r="M5" s="96">
        <v>1</v>
      </c>
      <c r="N5" s="96"/>
      <c r="O5" s="169"/>
      <c r="P5" s="169"/>
      <c r="Q5" s="170"/>
      <c r="R5" s="170"/>
      <c r="S5" s="170"/>
      <c r="T5" s="170"/>
      <c r="U5" s="170"/>
      <c r="V5" s="171"/>
      <c r="W5" s="172" t="s">
        <v>73</v>
      </c>
      <c r="X5" s="173" t="s">
        <v>74</v>
      </c>
      <c r="Y5" s="86"/>
      <c r="Z5" s="86"/>
      <c r="AA5" s="86"/>
      <c r="AB5" s="86"/>
      <c r="AC5" s="86"/>
      <c r="AD5" s="86"/>
    </row>
    <row r="6" spans="1:32" x14ac:dyDescent="0.25">
      <c r="A6" s="24"/>
      <c r="B6" s="23" t="s">
        <v>9</v>
      </c>
      <c r="C6" s="18"/>
      <c r="D6" s="17"/>
      <c r="E6" s="97"/>
      <c r="F6" s="98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2</v>
      </c>
      <c r="Q6" s="100" t="s">
        <v>119</v>
      </c>
      <c r="R6" s="100" t="s">
        <v>111</v>
      </c>
      <c r="S6" s="100" t="s">
        <v>109</v>
      </c>
      <c r="T6" s="100" t="s">
        <v>117</v>
      </c>
      <c r="U6" s="100"/>
      <c r="V6" s="31">
        <v>0.8571428571428571</v>
      </c>
      <c r="W6" s="99"/>
      <c r="X6" s="100"/>
      <c r="Y6" s="86"/>
      <c r="Z6" s="86"/>
      <c r="AA6" s="86"/>
      <c r="AB6" s="86"/>
      <c r="AC6" s="86"/>
      <c r="AD6" s="86"/>
    </row>
    <row r="7" spans="1:32" x14ac:dyDescent="0.25">
      <c r="A7" s="24"/>
      <c r="B7" s="101" t="s">
        <v>75</v>
      </c>
      <c r="C7" s="102" t="s">
        <v>80</v>
      </c>
      <c r="D7" s="103"/>
      <c r="E7" s="104"/>
      <c r="F7" s="105"/>
      <c r="G7" s="106"/>
      <c r="H7" s="106"/>
      <c r="I7" s="106"/>
      <c r="J7" s="107"/>
      <c r="K7" s="107"/>
      <c r="L7" s="107"/>
      <c r="M7" s="106"/>
      <c r="N7" s="106"/>
      <c r="O7" s="106"/>
      <c r="P7" s="106"/>
      <c r="Q7" s="177"/>
      <c r="R7" s="177"/>
      <c r="S7" s="177"/>
      <c r="T7" s="177"/>
      <c r="U7" s="177"/>
      <c r="V7" s="106"/>
      <c r="W7" s="103"/>
      <c r="X7" s="108"/>
      <c r="Y7" s="86"/>
      <c r="Z7" s="86"/>
      <c r="AA7" s="86"/>
      <c r="AB7" s="86"/>
      <c r="AC7" s="86"/>
      <c r="AD7" s="86"/>
    </row>
    <row r="8" spans="1:32" x14ac:dyDescent="0.25">
      <c r="A8" s="24"/>
      <c r="B8" s="109"/>
      <c r="C8" s="110"/>
      <c r="D8" s="110"/>
      <c r="E8" s="111"/>
      <c r="F8" s="111"/>
      <c r="G8" s="112"/>
      <c r="H8" s="113"/>
      <c r="I8" s="111"/>
      <c r="J8" s="113"/>
      <c r="K8" s="113"/>
      <c r="L8" s="113"/>
      <c r="M8" s="113"/>
      <c r="N8" s="113"/>
      <c r="O8" s="113"/>
      <c r="P8" s="113"/>
      <c r="Q8" s="178"/>
      <c r="R8" s="178"/>
      <c r="S8" s="178"/>
      <c r="T8" s="178"/>
      <c r="U8" s="178"/>
      <c r="V8" s="113"/>
      <c r="W8" s="113"/>
      <c r="X8" s="114"/>
      <c r="Y8" s="86"/>
      <c r="Z8" s="86"/>
      <c r="AA8" s="86"/>
      <c r="AB8" s="86"/>
      <c r="AC8" s="86"/>
      <c r="AD8" s="86"/>
    </row>
    <row r="9" spans="1:32" x14ac:dyDescent="0.25">
      <c r="A9" s="9"/>
      <c r="B9" s="89" t="s">
        <v>82</v>
      </c>
      <c r="C9" s="23" t="s">
        <v>58</v>
      </c>
      <c r="D9" s="90" t="s">
        <v>59</v>
      </c>
      <c r="E9" s="91" t="s">
        <v>1</v>
      </c>
      <c r="F9" s="25"/>
      <c r="G9" s="92" t="s">
        <v>60</v>
      </c>
      <c r="H9" s="93" t="s">
        <v>61</v>
      </c>
      <c r="I9" s="93" t="s">
        <v>30</v>
      </c>
      <c r="J9" s="18" t="s">
        <v>62</v>
      </c>
      <c r="K9" s="94" t="s">
        <v>63</v>
      </c>
      <c r="L9" s="94" t="s">
        <v>64</v>
      </c>
      <c r="M9" s="92" t="s">
        <v>65</v>
      </c>
      <c r="N9" s="92" t="s">
        <v>29</v>
      </c>
      <c r="O9" s="93" t="s">
        <v>66</v>
      </c>
      <c r="P9" s="92" t="s">
        <v>61</v>
      </c>
      <c r="Q9" s="176" t="s">
        <v>3</v>
      </c>
      <c r="R9" s="176">
        <v>1</v>
      </c>
      <c r="S9" s="176">
        <v>2</v>
      </c>
      <c r="T9" s="176">
        <v>3</v>
      </c>
      <c r="U9" s="176" t="s">
        <v>67</v>
      </c>
      <c r="V9" s="18" t="s">
        <v>21</v>
      </c>
      <c r="W9" s="17" t="s">
        <v>68</v>
      </c>
      <c r="X9" s="17" t="s">
        <v>69</v>
      </c>
      <c r="Y9" s="86"/>
      <c r="Z9" s="86"/>
      <c r="AA9" s="86"/>
      <c r="AB9" s="86"/>
      <c r="AC9" s="86"/>
      <c r="AD9" s="86"/>
    </row>
    <row r="10" spans="1:32" x14ac:dyDescent="0.25">
      <c r="A10" s="9"/>
      <c r="B10" s="139" t="s">
        <v>90</v>
      </c>
      <c r="C10" s="140" t="s">
        <v>91</v>
      </c>
      <c r="D10" s="141" t="s">
        <v>83</v>
      </c>
      <c r="E10" s="142" t="s">
        <v>35</v>
      </c>
      <c r="F10" s="143"/>
      <c r="G10" s="144">
        <v>1</v>
      </c>
      <c r="H10" s="145"/>
      <c r="I10" s="145"/>
      <c r="J10" s="146" t="s">
        <v>92</v>
      </c>
      <c r="K10" s="146">
        <v>6</v>
      </c>
      <c r="L10" s="125"/>
      <c r="M10" s="146">
        <v>1</v>
      </c>
      <c r="N10" s="144"/>
      <c r="O10" s="145"/>
      <c r="P10" s="145"/>
      <c r="Q10" s="147" t="s">
        <v>107</v>
      </c>
      <c r="R10" s="147" t="s">
        <v>108</v>
      </c>
      <c r="S10" s="147" t="s">
        <v>109</v>
      </c>
      <c r="T10" s="147" t="s">
        <v>109</v>
      </c>
      <c r="U10" s="147"/>
      <c r="V10" s="148">
        <v>0.5</v>
      </c>
      <c r="W10" s="149" t="s">
        <v>84</v>
      </c>
      <c r="X10" s="144"/>
      <c r="Y10" s="86"/>
      <c r="Z10" s="86"/>
      <c r="AA10" s="86"/>
      <c r="AB10" s="86"/>
      <c r="AC10" s="86"/>
      <c r="AD10" s="86"/>
    </row>
    <row r="11" spans="1:32" x14ac:dyDescent="0.25">
      <c r="A11" s="9"/>
      <c r="B11" s="139" t="s">
        <v>93</v>
      </c>
      <c r="C11" s="140" t="s">
        <v>94</v>
      </c>
      <c r="D11" s="123" t="s">
        <v>83</v>
      </c>
      <c r="E11" s="137" t="s">
        <v>35</v>
      </c>
      <c r="F11" s="143"/>
      <c r="G11" s="124">
        <v>1</v>
      </c>
      <c r="H11" s="124"/>
      <c r="I11" s="124"/>
      <c r="J11" s="124" t="s">
        <v>95</v>
      </c>
      <c r="K11" s="124">
        <v>5</v>
      </c>
      <c r="L11" s="124"/>
      <c r="M11" s="124">
        <v>1</v>
      </c>
      <c r="N11" s="124"/>
      <c r="O11" s="145"/>
      <c r="P11" s="145">
        <v>2</v>
      </c>
      <c r="Q11" s="147" t="s">
        <v>110</v>
      </c>
      <c r="R11" s="147" t="s">
        <v>109</v>
      </c>
      <c r="S11" s="147" t="s">
        <v>111</v>
      </c>
      <c r="T11" s="147" t="s">
        <v>112</v>
      </c>
      <c r="U11" s="147" t="s">
        <v>113</v>
      </c>
      <c r="V11" s="148">
        <v>0.5714285714285714</v>
      </c>
      <c r="W11" s="149" t="s">
        <v>84</v>
      </c>
      <c r="X11" s="144">
        <v>125</v>
      </c>
      <c r="Y11" s="86"/>
      <c r="Z11" s="86"/>
      <c r="AA11" s="86"/>
      <c r="AB11" s="86"/>
      <c r="AC11" s="86"/>
      <c r="AD11" s="86"/>
    </row>
    <row r="12" spans="1:32" x14ac:dyDescent="0.25">
      <c r="A12" s="24"/>
      <c r="B12" s="23" t="s">
        <v>9</v>
      </c>
      <c r="C12" s="18"/>
      <c r="D12" s="17"/>
      <c r="E12" s="97"/>
      <c r="F12" s="98"/>
      <c r="G12" s="19">
        <f>SUM(G10:G11)</f>
        <v>2</v>
      </c>
      <c r="H12" s="19"/>
      <c r="I12" s="19"/>
      <c r="J12" s="18"/>
      <c r="K12" s="18"/>
      <c r="L12" s="18"/>
      <c r="M12" s="19">
        <f t="shared" ref="M12:U12" si="1">SUM(M10:M11)</f>
        <v>2</v>
      </c>
      <c r="N12" s="19"/>
      <c r="O12" s="19"/>
      <c r="P12" s="19">
        <f t="shared" si="1"/>
        <v>2</v>
      </c>
      <c r="Q12" s="100" t="s">
        <v>121</v>
      </c>
      <c r="R12" s="100" t="s">
        <v>123</v>
      </c>
      <c r="S12" s="100" t="s">
        <v>122</v>
      </c>
      <c r="T12" s="100" t="s">
        <v>111</v>
      </c>
      <c r="U12" s="100" t="s">
        <v>113</v>
      </c>
      <c r="V12" s="31">
        <v>0.54500000000000004</v>
      </c>
      <c r="W12" s="99"/>
      <c r="X12" s="100"/>
      <c r="Y12" s="86"/>
      <c r="Z12" s="86"/>
      <c r="AA12" s="86"/>
      <c r="AB12" s="86"/>
      <c r="AC12" s="86"/>
      <c r="AD12" s="86"/>
    </row>
    <row r="13" spans="1:32" x14ac:dyDescent="0.25">
      <c r="A13" s="24"/>
      <c r="B13" s="109"/>
      <c r="C13" s="110"/>
      <c r="D13" s="110"/>
      <c r="E13" s="126"/>
      <c r="F13" s="126"/>
      <c r="G13" s="112"/>
      <c r="H13" s="113"/>
      <c r="I13" s="111"/>
      <c r="J13" s="113"/>
      <c r="K13" s="111"/>
      <c r="L13" s="113"/>
      <c r="M13" s="111"/>
      <c r="N13" s="111"/>
      <c r="O13" s="111"/>
      <c r="P13" s="111"/>
      <c r="Q13" s="179"/>
      <c r="R13" s="179"/>
      <c r="S13" s="179"/>
      <c r="T13" s="179"/>
      <c r="U13" s="179"/>
      <c r="V13" s="111"/>
      <c r="W13" s="111"/>
      <c r="X13" s="114"/>
      <c r="Y13" s="86"/>
      <c r="Z13" s="86"/>
      <c r="AA13" s="86"/>
      <c r="AB13" s="86"/>
      <c r="AC13" s="86"/>
      <c r="AD13" s="86"/>
    </row>
    <row r="14" spans="1:32" s="117" customFormat="1" ht="18.75" customHeight="1" x14ac:dyDescent="0.2">
      <c r="A14" s="9"/>
      <c r="B14" s="127" t="s">
        <v>85</v>
      </c>
      <c r="C14" s="83"/>
      <c r="D14" s="84"/>
      <c r="E14" s="84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174"/>
      <c r="R14" s="174"/>
      <c r="S14" s="174"/>
      <c r="T14" s="174"/>
      <c r="U14" s="174"/>
      <c r="V14" s="83"/>
      <c r="W14" s="84"/>
      <c r="X14" s="85"/>
      <c r="Y14" s="25"/>
      <c r="Z14" s="25"/>
      <c r="AA14" s="25"/>
      <c r="AB14" s="25"/>
      <c r="AC14" s="25"/>
      <c r="AD14" s="25"/>
      <c r="AE14" s="25"/>
      <c r="AF14" s="25"/>
    </row>
    <row r="15" spans="1:32" s="128" customFormat="1" ht="15" customHeight="1" x14ac:dyDescent="0.2">
      <c r="A15" s="24"/>
      <c r="B15" s="89" t="s">
        <v>57</v>
      </c>
      <c r="C15" s="23" t="s">
        <v>86</v>
      </c>
      <c r="D15" s="90" t="s">
        <v>59</v>
      </c>
      <c r="E15" s="91" t="s">
        <v>1</v>
      </c>
      <c r="F15" s="38"/>
      <c r="G15" s="92" t="s">
        <v>60</v>
      </c>
      <c r="H15" s="93" t="s">
        <v>61</v>
      </c>
      <c r="I15" s="93" t="s">
        <v>30</v>
      </c>
      <c r="J15" s="18" t="s">
        <v>62</v>
      </c>
      <c r="K15" s="94" t="s">
        <v>63</v>
      </c>
      <c r="L15" s="94" t="s">
        <v>64</v>
      </c>
      <c r="M15" s="92" t="s">
        <v>65</v>
      </c>
      <c r="N15" s="92" t="s">
        <v>29</v>
      </c>
      <c r="O15" s="93" t="s">
        <v>66</v>
      </c>
      <c r="P15" s="92" t="s">
        <v>61</v>
      </c>
      <c r="Q15" s="176" t="s">
        <v>3</v>
      </c>
      <c r="R15" s="176">
        <v>1</v>
      </c>
      <c r="S15" s="176">
        <v>2</v>
      </c>
      <c r="T15" s="176">
        <v>3</v>
      </c>
      <c r="U15" s="176" t="s">
        <v>67</v>
      </c>
      <c r="V15" s="18" t="s">
        <v>87</v>
      </c>
      <c r="W15" s="17" t="s">
        <v>68</v>
      </c>
      <c r="X15" s="17" t="s">
        <v>69</v>
      </c>
      <c r="Y15" s="25"/>
      <c r="Z15" s="25"/>
      <c r="AA15" s="25"/>
      <c r="AB15" s="25"/>
      <c r="AC15" s="25"/>
      <c r="AD15" s="25"/>
      <c r="AE15" s="25"/>
      <c r="AF15" s="25"/>
    </row>
    <row r="16" spans="1:32" s="128" customFormat="1" ht="15" customHeight="1" x14ac:dyDescent="0.2">
      <c r="A16" s="24"/>
      <c r="B16" s="139" t="s">
        <v>103</v>
      </c>
      <c r="C16" s="140" t="s">
        <v>99</v>
      </c>
      <c r="D16" s="123" t="s">
        <v>88</v>
      </c>
      <c r="E16" s="129" t="s">
        <v>35</v>
      </c>
      <c r="F16" s="150"/>
      <c r="G16" s="151">
        <v>1</v>
      </c>
      <c r="H16" s="152"/>
      <c r="I16" s="151"/>
      <c r="J16" s="124" t="s">
        <v>95</v>
      </c>
      <c r="K16" s="151">
        <v>7</v>
      </c>
      <c r="L16" s="152"/>
      <c r="M16" s="138">
        <v>1</v>
      </c>
      <c r="N16" s="130"/>
      <c r="O16" s="153"/>
      <c r="P16" s="153">
        <v>1</v>
      </c>
      <c r="Q16" s="147" t="s">
        <v>114</v>
      </c>
      <c r="R16" s="147"/>
      <c r="S16" s="147"/>
      <c r="T16" s="147" t="s">
        <v>107</v>
      </c>
      <c r="U16" s="147" t="s">
        <v>115</v>
      </c>
      <c r="V16" s="154">
        <v>0.33300000000000002</v>
      </c>
      <c r="W16" s="129" t="s">
        <v>104</v>
      </c>
      <c r="X16" s="144">
        <v>378</v>
      </c>
      <c r="Y16" s="25"/>
      <c r="Z16" s="25"/>
      <c r="AA16" s="25"/>
      <c r="AB16" s="25"/>
      <c r="AC16" s="25"/>
      <c r="AD16" s="25"/>
      <c r="AE16" s="25"/>
      <c r="AF16" s="25"/>
    </row>
    <row r="17" spans="1:32" s="128" customFormat="1" ht="15" customHeight="1" x14ac:dyDescent="0.2">
      <c r="A17" s="24"/>
      <c r="B17" s="155" t="s">
        <v>96</v>
      </c>
      <c r="C17" s="156" t="s">
        <v>97</v>
      </c>
      <c r="D17" s="131" t="s">
        <v>89</v>
      </c>
      <c r="E17" s="131" t="s">
        <v>35</v>
      </c>
      <c r="F17" s="150"/>
      <c r="G17" s="157"/>
      <c r="H17" s="157"/>
      <c r="I17" s="157">
        <v>1</v>
      </c>
      <c r="J17" s="158" t="s">
        <v>95</v>
      </c>
      <c r="K17" s="157">
        <v>9</v>
      </c>
      <c r="L17" s="28"/>
      <c r="M17" s="28">
        <v>1</v>
      </c>
      <c r="N17" s="158"/>
      <c r="O17" s="159"/>
      <c r="P17" s="159">
        <v>1</v>
      </c>
      <c r="Q17" s="160" t="s">
        <v>116</v>
      </c>
      <c r="R17" s="160" t="s">
        <v>109</v>
      </c>
      <c r="S17" s="160" t="s">
        <v>109</v>
      </c>
      <c r="T17" s="160" t="s">
        <v>117</v>
      </c>
      <c r="U17" s="160" t="s">
        <v>113</v>
      </c>
      <c r="V17" s="161">
        <v>0.83333333333333337</v>
      </c>
      <c r="W17" s="131" t="s">
        <v>98</v>
      </c>
      <c r="X17" s="162">
        <v>643</v>
      </c>
      <c r="Y17" s="25"/>
      <c r="Z17" s="25"/>
      <c r="AA17" s="25"/>
      <c r="AB17" s="25"/>
      <c r="AC17" s="25"/>
      <c r="AD17" s="25"/>
      <c r="AE17" s="25"/>
      <c r="AF17" s="25"/>
    </row>
    <row r="18" spans="1:32" s="128" customFormat="1" ht="15" customHeight="1" x14ac:dyDescent="0.2">
      <c r="A18" s="24"/>
      <c r="B18" s="139" t="s">
        <v>100</v>
      </c>
      <c r="C18" s="140" t="s">
        <v>105</v>
      </c>
      <c r="D18" s="123" t="s">
        <v>88</v>
      </c>
      <c r="E18" s="129" t="s">
        <v>35</v>
      </c>
      <c r="F18" s="163"/>
      <c r="G18" s="151">
        <v>1</v>
      </c>
      <c r="H18" s="152"/>
      <c r="I18" s="151"/>
      <c r="J18" s="124"/>
      <c r="K18" s="151" t="s">
        <v>106</v>
      </c>
      <c r="L18" s="152"/>
      <c r="M18" s="138">
        <v>1</v>
      </c>
      <c r="N18" s="138"/>
      <c r="O18" s="164"/>
      <c r="P18" s="164"/>
      <c r="Q18" s="147" t="s">
        <v>118</v>
      </c>
      <c r="R18" s="147"/>
      <c r="S18" s="147"/>
      <c r="T18" s="147" t="s">
        <v>113</v>
      </c>
      <c r="U18" s="147"/>
      <c r="V18" s="154">
        <v>0</v>
      </c>
      <c r="W18" s="123" t="s">
        <v>101</v>
      </c>
      <c r="X18" s="144">
        <v>350</v>
      </c>
      <c r="Y18" s="25"/>
      <c r="Z18" s="25"/>
      <c r="AA18" s="25"/>
      <c r="AB18" s="25"/>
      <c r="AC18" s="25"/>
      <c r="AD18" s="25"/>
      <c r="AE18" s="25"/>
      <c r="AF18" s="25"/>
    </row>
    <row r="19" spans="1:32" s="128" customFormat="1" ht="15" customHeight="1" x14ac:dyDescent="0.2">
      <c r="A19" s="9"/>
      <c r="B19" s="23" t="s">
        <v>9</v>
      </c>
      <c r="C19" s="18"/>
      <c r="D19" s="17"/>
      <c r="E19" s="97"/>
      <c r="F19" s="38"/>
      <c r="G19" s="19">
        <f>SUM(G16:G18)</f>
        <v>2</v>
      </c>
      <c r="H19" s="19"/>
      <c r="I19" s="19">
        <f>SUM(I16:I18)</f>
        <v>1</v>
      </c>
      <c r="J19" s="18"/>
      <c r="K19" s="18"/>
      <c r="L19" s="18"/>
      <c r="M19" s="19">
        <f t="shared" ref="M19:U19" si="2">SUM(M16:M18)</f>
        <v>3</v>
      </c>
      <c r="N19" s="19"/>
      <c r="O19" s="19"/>
      <c r="P19" s="19">
        <f t="shared" si="2"/>
        <v>2</v>
      </c>
      <c r="Q19" s="100" t="s">
        <v>124</v>
      </c>
      <c r="R19" s="100" t="s">
        <v>109</v>
      </c>
      <c r="S19" s="100" t="s">
        <v>109</v>
      </c>
      <c r="T19" s="100" t="s">
        <v>125</v>
      </c>
      <c r="U19" s="100" t="s">
        <v>111</v>
      </c>
      <c r="V19" s="31">
        <v>0.58299999999999996</v>
      </c>
      <c r="W19" s="99"/>
      <c r="X19" s="100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32" t="s">
        <v>75</v>
      </c>
      <c r="C20" s="102" t="s">
        <v>102</v>
      </c>
      <c r="D20" s="134"/>
      <c r="E20" s="107"/>
      <c r="F20" s="106"/>
      <c r="G20" s="135"/>
      <c r="H20" s="107"/>
      <c r="I20" s="103"/>
      <c r="J20" s="107"/>
      <c r="K20" s="107"/>
      <c r="L20" s="107"/>
      <c r="M20" s="107"/>
      <c r="N20" s="107"/>
      <c r="O20" s="107"/>
      <c r="P20" s="107"/>
      <c r="Q20" s="180"/>
      <c r="R20" s="181"/>
      <c r="S20" s="180"/>
      <c r="T20" s="180"/>
      <c r="U20" s="180"/>
      <c r="V20" s="107"/>
      <c r="W20" s="133"/>
      <c r="X20" s="108"/>
      <c r="Y20" s="86"/>
      <c r="Z20" s="86"/>
      <c r="AA20" s="86"/>
      <c r="AB20" s="86"/>
      <c r="AC20" s="86"/>
      <c r="AD20" s="86"/>
    </row>
    <row r="21" spans="1:32" x14ac:dyDescent="0.25">
      <c r="A21" s="24"/>
      <c r="B21" s="136"/>
      <c r="C21" s="111"/>
      <c r="D21" s="110"/>
      <c r="E21" s="126"/>
      <c r="F21" s="126"/>
      <c r="G21" s="111"/>
      <c r="H21" s="113"/>
      <c r="I21" s="113"/>
      <c r="J21" s="113"/>
      <c r="K21" s="113"/>
      <c r="L21" s="113"/>
      <c r="M21" s="111"/>
      <c r="N21" s="113"/>
      <c r="O21" s="113"/>
      <c r="P21" s="113"/>
      <c r="Q21" s="178"/>
      <c r="R21" s="179"/>
      <c r="S21" s="178"/>
      <c r="T21" s="178"/>
      <c r="U21" s="178"/>
      <c r="V21" s="113"/>
      <c r="W21" s="111"/>
      <c r="X21" s="114"/>
      <c r="Y21" s="86"/>
      <c r="Z21" s="86"/>
      <c r="AA21" s="86"/>
      <c r="AB21" s="86"/>
      <c r="AC21" s="86"/>
      <c r="AD21" s="86"/>
    </row>
    <row r="22" spans="1:32" s="128" customFormat="1" ht="15" customHeight="1" x14ac:dyDescent="0.25">
      <c r="A22" s="24"/>
      <c r="B22" s="115"/>
      <c r="C22" s="1"/>
      <c r="D22" s="115"/>
      <c r="E22" s="116"/>
      <c r="F22" s="3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82"/>
      <c r="R22" s="182"/>
      <c r="S22" s="182"/>
      <c r="T22" s="182"/>
      <c r="U22" s="182"/>
      <c r="V22" s="1"/>
      <c r="W22" s="115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82"/>
      <c r="R23" s="182"/>
      <c r="S23" s="182"/>
      <c r="T23" s="182"/>
      <c r="U23" s="182"/>
      <c r="V23" s="1"/>
      <c r="W23" s="115"/>
      <c r="X23" s="1"/>
      <c r="Y23" s="86"/>
      <c r="Z23" s="86"/>
      <c r="AA23" s="86"/>
      <c r="AB23" s="86"/>
      <c r="AC23" s="86"/>
      <c r="AD23" s="86"/>
    </row>
    <row r="24" spans="1:32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82"/>
      <c r="R24" s="182"/>
      <c r="S24" s="182"/>
      <c r="T24" s="182"/>
      <c r="U24" s="182"/>
      <c r="V24" s="1"/>
      <c r="W24" s="115"/>
      <c r="X24" s="1"/>
      <c r="Y24" s="86"/>
      <c r="Z24" s="86"/>
      <c r="AA24" s="86"/>
      <c r="AB24" s="86"/>
      <c r="AC24" s="86"/>
      <c r="AD24" s="86"/>
    </row>
    <row r="25" spans="1:32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82"/>
      <c r="R25" s="182"/>
      <c r="S25" s="182"/>
      <c r="T25" s="182"/>
      <c r="U25" s="182"/>
      <c r="V25" s="1"/>
      <c r="W25" s="115"/>
      <c r="X25" s="1"/>
      <c r="Y25" s="86"/>
      <c r="Z25" s="86"/>
      <c r="AA25" s="86"/>
      <c r="AB25" s="86"/>
      <c r="AC25" s="86"/>
      <c r="AD25" s="86"/>
    </row>
    <row r="26" spans="1:32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82"/>
      <c r="R26" s="182"/>
      <c r="S26" s="182"/>
      <c r="T26" s="182"/>
      <c r="U26" s="182"/>
      <c r="V26" s="1"/>
      <c r="W26" s="115"/>
      <c r="X26" s="1"/>
      <c r="Y26" s="86"/>
      <c r="Z26" s="86"/>
      <c r="AA26" s="86"/>
      <c r="AB26" s="86"/>
      <c r="AC26" s="86"/>
      <c r="AD26" s="86"/>
    </row>
    <row r="27" spans="1:32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82"/>
      <c r="R27" s="182"/>
      <c r="S27" s="182"/>
      <c r="T27" s="182"/>
      <c r="U27" s="182"/>
      <c r="V27" s="1"/>
      <c r="W27" s="115"/>
      <c r="X27" s="1"/>
      <c r="Y27" s="86"/>
      <c r="Z27" s="86"/>
      <c r="AA27" s="86"/>
      <c r="AB27" s="86"/>
      <c r="AC27" s="86"/>
      <c r="AD27" s="86"/>
    </row>
    <row r="28" spans="1:32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82"/>
      <c r="R28" s="182"/>
      <c r="S28" s="182"/>
      <c r="T28" s="182"/>
      <c r="U28" s="182"/>
      <c r="V28" s="1"/>
      <c r="W28" s="115"/>
      <c r="X28" s="1"/>
      <c r="Y28" s="86"/>
      <c r="Z28" s="86"/>
      <c r="AA28" s="86"/>
      <c r="AB28" s="86"/>
      <c r="AC28" s="86"/>
      <c r="AD28" s="86"/>
    </row>
    <row r="29" spans="1:32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82"/>
      <c r="R29" s="182"/>
      <c r="S29" s="182"/>
      <c r="T29" s="182"/>
      <c r="U29" s="182"/>
      <c r="V29" s="1"/>
      <c r="W29" s="115"/>
      <c r="X29" s="1"/>
      <c r="Y29" s="86"/>
      <c r="Z29" s="86"/>
      <c r="AA29" s="86"/>
      <c r="AB29" s="86"/>
      <c r="AC29" s="86"/>
      <c r="AD29" s="86"/>
    </row>
    <row r="30" spans="1:32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82"/>
      <c r="R30" s="182"/>
      <c r="S30" s="182"/>
      <c r="T30" s="182"/>
      <c r="U30" s="182"/>
      <c r="V30" s="1"/>
      <c r="W30" s="115"/>
      <c r="X30" s="1"/>
      <c r="Y30" s="86"/>
      <c r="Z30" s="86"/>
      <c r="AA30" s="86"/>
      <c r="AB30" s="86"/>
      <c r="AC30" s="86"/>
      <c r="AD30" s="86"/>
    </row>
    <row r="31" spans="1:32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82"/>
      <c r="R31" s="182"/>
      <c r="S31" s="182"/>
      <c r="T31" s="182"/>
      <c r="U31" s="182"/>
      <c r="V31" s="1"/>
      <c r="W31" s="115"/>
      <c r="X31" s="1"/>
      <c r="Y31" s="86"/>
      <c r="Z31" s="86"/>
      <c r="AA31" s="86"/>
      <c r="AB31" s="86"/>
      <c r="AC31" s="86"/>
      <c r="AD31" s="86"/>
    </row>
    <row r="32" spans="1:32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82"/>
      <c r="R32" s="182"/>
      <c r="S32" s="182"/>
      <c r="T32" s="182"/>
      <c r="U32" s="182"/>
      <c r="V32" s="1"/>
      <c r="W32" s="115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82"/>
      <c r="R33" s="182"/>
      <c r="S33" s="182"/>
      <c r="T33" s="182"/>
      <c r="U33" s="182"/>
      <c r="V33" s="1"/>
      <c r="W33" s="115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82"/>
      <c r="R34" s="182"/>
      <c r="S34" s="182"/>
      <c r="T34" s="182"/>
      <c r="U34" s="182"/>
      <c r="V34" s="1"/>
      <c r="W34" s="115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82"/>
      <c r="R35" s="182"/>
      <c r="S35" s="182"/>
      <c r="T35" s="182"/>
      <c r="U35" s="182"/>
      <c r="V35" s="1"/>
      <c r="W35" s="115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82"/>
      <c r="R36" s="182"/>
      <c r="S36" s="182"/>
      <c r="T36" s="182"/>
      <c r="U36" s="182"/>
      <c r="V36" s="1"/>
      <c r="W36" s="115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82"/>
      <c r="R37" s="182"/>
      <c r="S37" s="182"/>
      <c r="T37" s="182"/>
      <c r="U37" s="182"/>
      <c r="V37" s="1"/>
      <c r="W37" s="115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82"/>
      <c r="R38" s="182"/>
      <c r="S38" s="182"/>
      <c r="T38" s="182"/>
      <c r="U38" s="182"/>
      <c r="V38" s="1"/>
      <c r="W38" s="115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82"/>
      <c r="R39" s="182"/>
      <c r="S39" s="182"/>
      <c r="T39" s="182"/>
      <c r="U39" s="182"/>
      <c r="V39" s="1"/>
      <c r="W39" s="115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82"/>
      <c r="R40" s="182"/>
      <c r="S40" s="182"/>
      <c r="T40" s="182"/>
      <c r="U40" s="182"/>
      <c r="V40" s="1"/>
      <c r="W40" s="115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82"/>
      <c r="R41" s="182"/>
      <c r="S41" s="182"/>
      <c r="T41" s="182"/>
      <c r="U41" s="182"/>
      <c r="V41" s="1"/>
      <c r="W41" s="115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82"/>
      <c r="R42" s="182"/>
      <c r="S42" s="182"/>
      <c r="T42" s="182"/>
      <c r="U42" s="182"/>
      <c r="V42" s="1"/>
      <c r="W42" s="115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82"/>
      <c r="R43" s="182"/>
      <c r="S43" s="182"/>
      <c r="T43" s="182"/>
      <c r="U43" s="182"/>
      <c r="V43" s="1"/>
      <c r="W43" s="115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82"/>
      <c r="R44" s="182"/>
      <c r="S44" s="182"/>
      <c r="T44" s="182"/>
      <c r="U44" s="182"/>
      <c r="V44" s="1"/>
      <c r="W44" s="115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82"/>
      <c r="R45" s="182"/>
      <c r="S45" s="182"/>
      <c r="T45" s="182"/>
      <c r="U45" s="182"/>
      <c r="V45" s="1"/>
      <c r="W45" s="115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82"/>
      <c r="R46" s="182"/>
      <c r="S46" s="182"/>
      <c r="T46" s="182"/>
      <c r="U46" s="182"/>
      <c r="V46" s="1"/>
      <c r="W46" s="115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82"/>
      <c r="R47" s="182"/>
      <c r="S47" s="182"/>
      <c r="T47" s="182"/>
      <c r="U47" s="182"/>
      <c r="V47" s="1"/>
      <c r="W47" s="115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82"/>
      <c r="R48" s="182"/>
      <c r="S48" s="182"/>
      <c r="T48" s="182"/>
      <c r="U48" s="182"/>
      <c r="V48" s="1"/>
      <c r="W48" s="115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82"/>
      <c r="R49" s="182"/>
      <c r="S49" s="182"/>
      <c r="T49" s="182"/>
      <c r="U49" s="182"/>
      <c r="V49" s="1"/>
      <c r="W49" s="115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82"/>
      <c r="R50" s="182"/>
      <c r="S50" s="182"/>
      <c r="T50" s="182"/>
      <c r="U50" s="182"/>
      <c r="V50" s="1"/>
      <c r="W50" s="115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82"/>
      <c r="R51" s="182"/>
      <c r="S51" s="182"/>
      <c r="T51" s="182"/>
      <c r="U51" s="182"/>
      <c r="V51" s="1"/>
      <c r="W51" s="115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82"/>
      <c r="R52" s="182"/>
      <c r="S52" s="182"/>
      <c r="T52" s="182"/>
      <c r="U52" s="182"/>
      <c r="V52" s="1"/>
      <c r="W52" s="115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82"/>
      <c r="R53" s="182"/>
      <c r="S53" s="182"/>
      <c r="T53" s="182"/>
      <c r="U53" s="182"/>
      <c r="V53" s="1"/>
      <c r="W53" s="115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82"/>
      <c r="R54" s="182"/>
      <c r="S54" s="182"/>
      <c r="T54" s="182"/>
      <c r="U54" s="182"/>
      <c r="V54" s="1"/>
      <c r="W54" s="115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82"/>
      <c r="R55" s="182"/>
      <c r="S55" s="182"/>
      <c r="T55" s="182"/>
      <c r="U55" s="182"/>
      <c r="V55" s="1"/>
      <c r="W55" s="115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82"/>
      <c r="R56" s="182"/>
      <c r="S56" s="182"/>
      <c r="T56" s="182"/>
      <c r="U56" s="182"/>
      <c r="V56" s="1"/>
      <c r="W56" s="115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82"/>
      <c r="R57" s="182"/>
      <c r="S57" s="182"/>
      <c r="T57" s="182"/>
      <c r="U57" s="182"/>
      <c r="V57" s="1"/>
      <c r="W57" s="115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82"/>
      <c r="R58" s="182"/>
      <c r="S58" s="182"/>
      <c r="T58" s="182"/>
      <c r="U58" s="182"/>
      <c r="V58" s="1"/>
      <c r="W58" s="115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82"/>
      <c r="R59" s="182"/>
      <c r="S59" s="182"/>
      <c r="T59" s="182"/>
      <c r="U59" s="182"/>
      <c r="V59" s="1"/>
      <c r="W59" s="115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82"/>
      <c r="R60" s="182"/>
      <c r="S60" s="182"/>
      <c r="T60" s="182"/>
      <c r="U60" s="182"/>
      <c r="V60" s="1"/>
      <c r="W60" s="115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82"/>
      <c r="R61" s="182"/>
      <c r="S61" s="182"/>
      <c r="T61" s="182"/>
      <c r="U61" s="182"/>
      <c r="V61" s="1"/>
      <c r="W61" s="115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82"/>
      <c r="R62" s="182"/>
      <c r="S62" s="182"/>
      <c r="T62" s="182"/>
      <c r="U62" s="182"/>
      <c r="V62" s="1"/>
      <c r="W62" s="115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82"/>
      <c r="R63" s="182"/>
      <c r="S63" s="182"/>
      <c r="T63" s="182"/>
      <c r="U63" s="182"/>
      <c r="V63" s="1"/>
      <c r="W63" s="115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82"/>
      <c r="R64" s="182"/>
      <c r="S64" s="182"/>
      <c r="T64" s="182"/>
      <c r="U64" s="182"/>
      <c r="V64" s="1"/>
      <c r="W64" s="115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82"/>
      <c r="R65" s="182"/>
      <c r="S65" s="182"/>
      <c r="T65" s="182"/>
      <c r="U65" s="182"/>
      <c r="V65" s="1"/>
      <c r="W65" s="115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82"/>
      <c r="R66" s="182"/>
      <c r="S66" s="182"/>
      <c r="T66" s="182"/>
      <c r="U66" s="182"/>
      <c r="V66" s="1"/>
      <c r="W66" s="115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82"/>
      <c r="R67" s="182"/>
      <c r="S67" s="182"/>
      <c r="T67" s="182"/>
      <c r="U67" s="182"/>
      <c r="V67" s="1"/>
      <c r="W67" s="115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82"/>
      <c r="R68" s="182"/>
      <c r="S68" s="182"/>
      <c r="T68" s="182"/>
      <c r="U68" s="182"/>
      <c r="V68" s="1"/>
      <c r="W68" s="115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82"/>
      <c r="R69" s="182"/>
      <c r="S69" s="182"/>
      <c r="T69" s="182"/>
      <c r="U69" s="182"/>
      <c r="V69" s="1"/>
      <c r="W69" s="115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82"/>
      <c r="R70" s="182"/>
      <c r="S70" s="182"/>
      <c r="T70" s="182"/>
      <c r="U70" s="182"/>
      <c r="V70" s="1"/>
      <c r="W70" s="115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82"/>
      <c r="R71" s="182"/>
      <c r="S71" s="182"/>
      <c r="T71" s="182"/>
      <c r="U71" s="182"/>
      <c r="V71" s="1"/>
      <c r="W71" s="115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82"/>
      <c r="R72" s="182"/>
      <c r="S72" s="182"/>
      <c r="T72" s="182"/>
      <c r="U72" s="182"/>
      <c r="V72" s="1"/>
      <c r="W72" s="115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82"/>
      <c r="R73" s="182"/>
      <c r="S73" s="182"/>
      <c r="T73" s="182"/>
      <c r="U73" s="182"/>
      <c r="V73" s="1"/>
      <c r="W73" s="115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82"/>
      <c r="R74" s="182"/>
      <c r="S74" s="182"/>
      <c r="T74" s="182"/>
      <c r="U74" s="182"/>
      <c r="V74" s="1"/>
      <c r="W74" s="115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82"/>
      <c r="R75" s="182"/>
      <c r="S75" s="182"/>
      <c r="T75" s="182"/>
      <c r="U75" s="182"/>
      <c r="V75" s="1"/>
      <c r="W75" s="115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82"/>
      <c r="R76" s="182"/>
      <c r="S76" s="182"/>
      <c r="T76" s="182"/>
      <c r="U76" s="182"/>
      <c r="V76" s="1"/>
      <c r="W76" s="115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82"/>
      <c r="R77" s="182"/>
      <c r="S77" s="182"/>
      <c r="T77" s="182"/>
      <c r="U77" s="182"/>
      <c r="V77" s="1"/>
      <c r="W77" s="115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82"/>
      <c r="R78" s="182"/>
      <c r="S78" s="182"/>
      <c r="T78" s="182"/>
      <c r="U78" s="182"/>
      <c r="V78" s="1"/>
      <c r="W78" s="115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82"/>
      <c r="R79" s="182"/>
      <c r="S79" s="182"/>
      <c r="T79" s="182"/>
      <c r="U79" s="182"/>
      <c r="V79" s="1"/>
      <c r="W79" s="115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82"/>
      <c r="R80" s="182"/>
      <c r="S80" s="182"/>
      <c r="T80" s="182"/>
      <c r="U80" s="182"/>
      <c r="V80" s="1"/>
      <c r="W80" s="115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82"/>
      <c r="R81" s="182"/>
      <c r="S81" s="182"/>
      <c r="T81" s="182"/>
      <c r="U81" s="182"/>
      <c r="V81" s="1"/>
      <c r="W81" s="115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82"/>
      <c r="R82" s="182"/>
      <c r="S82" s="182"/>
      <c r="T82" s="182"/>
      <c r="U82" s="182"/>
      <c r="V82" s="1"/>
      <c r="W82" s="115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82"/>
      <c r="R83" s="182"/>
      <c r="S83" s="182"/>
      <c r="T83" s="182"/>
      <c r="U83" s="182"/>
      <c r="V83" s="1"/>
      <c r="W83" s="115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82"/>
      <c r="R84" s="182"/>
      <c r="S84" s="182"/>
      <c r="T84" s="182"/>
      <c r="U84" s="182"/>
      <c r="V84" s="1"/>
      <c r="W84" s="115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82"/>
      <c r="R85" s="182"/>
      <c r="S85" s="182"/>
      <c r="T85" s="182"/>
      <c r="U85" s="182"/>
      <c r="V85" s="1"/>
      <c r="W85" s="115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5"/>
      <c r="C86" s="1"/>
      <c r="D86" s="115"/>
      <c r="E86" s="11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82"/>
      <c r="R86" s="182"/>
      <c r="S86" s="182"/>
      <c r="T86" s="182"/>
      <c r="U86" s="182"/>
      <c r="V86" s="1"/>
      <c r="W86" s="115"/>
      <c r="X86" s="1"/>
      <c r="Y86" s="86"/>
      <c r="Z86" s="86"/>
      <c r="AA86" s="86"/>
      <c r="AB86" s="86"/>
      <c r="AC86" s="86"/>
      <c r="AD86" s="86"/>
    </row>
  </sheetData>
  <sortState ref="B15:X16">
    <sortCondition descending="1" ref="B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2019-02-01T18:08:51Z</dcterms:modified>
</cp:coreProperties>
</file>