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0" i="1" l="1"/>
  <c r="O9" i="1"/>
  <c r="O8" i="1"/>
  <c r="O7" i="1"/>
  <c r="O13" i="1"/>
  <c r="M10" i="1"/>
  <c r="M7" i="1"/>
  <c r="M13" i="1" s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L13" i="1"/>
  <c r="K13" i="1"/>
  <c r="J13" i="1"/>
  <c r="I13" i="1"/>
  <c r="I17" i="1" s="1"/>
  <c r="H13" i="1"/>
  <c r="H17" i="1"/>
  <c r="G13" i="1"/>
  <c r="G17" i="1"/>
  <c r="F13" i="1"/>
  <c r="F17" i="1"/>
  <c r="E13" i="1"/>
  <c r="E17" i="1"/>
  <c r="D14" i="1"/>
  <c r="K17" i="1"/>
  <c r="L17" i="1"/>
  <c r="G20" i="1"/>
  <c r="O17" i="1"/>
  <c r="O20" i="1"/>
  <c r="N13" i="1"/>
  <c r="N17" i="1"/>
  <c r="F20" i="1"/>
  <c r="H20" i="1"/>
  <c r="L20" i="1" s="1"/>
  <c r="E20" i="1"/>
  <c r="K20" i="1"/>
  <c r="I20" i="1" l="1"/>
  <c r="M17" i="1"/>
  <c r="N20" i="1" l="1"/>
  <c r="M20" i="1"/>
</calcChain>
</file>

<file path=xl/sharedStrings.xml><?xml version="1.0" encoding="utf-8"?>
<sst xmlns="http://schemas.openxmlformats.org/spreadsheetml/2006/main" count="128" uniqueCount="87">
  <si>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</si>
  <si>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</si>
  <si>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</si>
  <si>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</si>
  <si>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</si>
  <si>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</si>
  <si>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</si>
  <si>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</si>
  <si>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</si>
  <si>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</si>
  <si>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</si>
  <si>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</si>
  <si>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</si>
  <si>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</si>
  <si>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</si>
  <si>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</si>
  <si>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</si>
  <si>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</si>
  <si>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</si>
  <si>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</si>
  <si>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</si>
  <si>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</si>
  <si>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</si>
  <si>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</si>
  <si>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</si>
  <si>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</si>
  <si>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</si>
  <si>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</si>
  <si>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</si>
  <si>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</si>
  <si>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</si>
  <si>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</si>
  <si>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</si>
  <si>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</si>
  <si>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</si>
  <si>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Tiina Salo</t>
  </si>
  <si>
    <t>12.</t>
  </si>
  <si>
    <t>Pesäkarhut</t>
  </si>
  <si>
    <t>11.</t>
  </si>
  <si>
    <t>Turku-Pesis</t>
  </si>
  <si>
    <t>superpesiskarsinta</t>
  </si>
  <si>
    <t>10.</t>
  </si>
  <si>
    <t>18.4.1974</t>
  </si>
  <si>
    <t>Pesäkarhut = Pesäkarhut, Pori  (1985)</t>
  </si>
  <si>
    <t>Turku-Pesis = Turku-Pesis (ent. Lännen Pallo)  (1949)</t>
  </si>
  <si>
    <t>ykköspesis</t>
  </si>
  <si>
    <t>UPV</t>
  </si>
  <si>
    <t>UPV = Ulvilan Pesä-Veikot  (1957)</t>
  </si>
  <si>
    <t>ENSIMMÄISET</t>
  </si>
  <si>
    <t>Ottelu</t>
  </si>
  <si>
    <t>1.  ottelu</t>
  </si>
  <si>
    <t>Lyöty juoksu</t>
  </si>
  <si>
    <t>Tuotu juoksu</t>
  </si>
  <si>
    <t>Kunnari</t>
  </si>
  <si>
    <t>02.05. 1993  Lippo - Pesäkarhut  20-1</t>
  </si>
  <si>
    <t xml:space="preserve">  19 v   0 kk 14 pv</t>
  </si>
  <si>
    <t>3.  ottelu</t>
  </si>
  <si>
    <t>16.05. 1993  ViU - Pesäkarhut  29-5</t>
  </si>
  <si>
    <t xml:space="preserve">  19 v   0 kk 28 pv</t>
  </si>
  <si>
    <t>27.  ottelu</t>
  </si>
  <si>
    <t>15.05. 1994  Turku-Pesis - SiiPe  0-1  (3-12, 8-8)</t>
  </si>
  <si>
    <t xml:space="preserve">  20 v   0 kk 27 pv</t>
  </si>
  <si>
    <t>ykkössarja</t>
  </si>
  <si>
    <t>Pesäkarhut  2</t>
  </si>
  <si>
    <t>suomensarja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</si>
  <si>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</si>
  <si>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</si>
  <si>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</si>
  <si>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</si>
  <si>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</si>
  <si>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</si>
  <si>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</si>
  <si>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</si>
  <si>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</si>
  <si>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</si>
  <si>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</si>
  <si>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</si>
  <si>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</si>
  <si>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</si>
  <si>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</si>
  <si>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21.07. 1991  Oulu</t>
  </si>
  <si>
    <t xml:space="preserve">  8-7</t>
  </si>
  <si>
    <t>Jukka Pajala</t>
  </si>
  <si>
    <t>jok</t>
  </si>
  <si>
    <t>3/5</t>
  </si>
  <si>
    <t>3/3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</si>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</sst>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2" borderId="0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6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10" borderId="13" xfId="0" applyFont="1" applyFill="1" applyBorder="1" applyAlignment="1">
      <alignment horizontal="left"/>
    </xf>
    <xf numFmtId="49" fontId="2" fillId="10" borderId="13" xfId="0" applyNumberFormat="1" applyFont="1" applyFill="1" applyBorder="1" applyAlignment="1">
      <alignment horizontal="left"/>
    </xf>
    <xf numFmtId="0" fontId="2" fillId="10" borderId="15" xfId="0" applyFont="1" applyFill="1" applyBorder="1" applyAlignment="1">
      <alignment horizontal="left"/>
    </xf>
    <xf numFmtId="165" fontId="2" fillId="10" borderId="15" xfId="1" applyNumberFormat="1" applyFont="1" applyFill="1" applyBorder="1" applyAlignment="1"/>
    <xf numFmtId="0" fontId="2" fillId="10" borderId="15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49" fontId="2" fillId="10" borderId="5" xfId="0" applyNumberFormat="1" applyFont="1" applyFill="1" applyBorder="1" applyAlignment="1">
      <alignment horizontal="center"/>
    </xf>
    <xf numFmtId="165" fontId="2" fillId="10" borderId="0" xfId="0" applyNumberFormat="1" applyFont="1" applyFill="1" applyBorder="1" applyAlignment="1">
      <alignment horizontal="center"/>
    </xf>
    <xf numFmtId="0" fontId="2" fillId="10" borderId="15" xfId="0" applyFont="1" applyFill="1" applyBorder="1"/>
    <xf numFmtId="0" fontId="2" fillId="10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4.855468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6">
        <v>1990</v>
      </c>
      <c r="C4" s="86"/>
      <c r="D4" s="87" t="s">
        <v>63</v>
      </c>
      <c r="E4" s="86"/>
      <c r="F4" s="88" t="s">
        <v>64</v>
      </c>
      <c r="G4" s="89"/>
      <c r="H4" s="90"/>
      <c r="I4" s="86"/>
      <c r="J4" s="86"/>
      <c r="K4" s="86"/>
      <c r="L4" s="86"/>
      <c r="M4" s="86"/>
      <c r="N4" s="86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3">
        <v>1991</v>
      </c>
      <c r="C5" s="63"/>
      <c r="D5" s="64" t="s">
        <v>37</v>
      </c>
      <c r="E5" s="63"/>
      <c r="F5" s="65" t="s">
        <v>62</v>
      </c>
      <c r="G5" s="66"/>
      <c r="H5" s="67"/>
      <c r="I5" s="63"/>
      <c r="J5" s="63"/>
      <c r="K5" s="63"/>
      <c r="L5" s="63"/>
      <c r="M5" s="63"/>
      <c r="N5" s="63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3">
        <v>1992</v>
      </c>
      <c r="C6" s="63"/>
      <c r="D6" s="64" t="s">
        <v>37</v>
      </c>
      <c r="E6" s="63"/>
      <c r="F6" s="65" t="s">
        <v>45</v>
      </c>
      <c r="G6" s="66"/>
      <c r="H6" s="67"/>
      <c r="I6" s="63"/>
      <c r="J6" s="63"/>
      <c r="K6" s="63"/>
      <c r="L6" s="63"/>
      <c r="M6" s="63"/>
      <c r="N6" s="63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1993</v>
      </c>
      <c r="C7" s="27" t="s">
        <v>36</v>
      </c>
      <c r="D7" s="29" t="s">
        <v>37</v>
      </c>
      <c r="E7" s="27">
        <v>24</v>
      </c>
      <c r="F7" s="27">
        <v>0</v>
      </c>
      <c r="G7" s="27">
        <v>14</v>
      </c>
      <c r="H7" s="27">
        <v>9</v>
      </c>
      <c r="I7" s="27">
        <v>90</v>
      </c>
      <c r="J7" s="27">
        <v>31</v>
      </c>
      <c r="K7" s="27">
        <v>29</v>
      </c>
      <c r="L7" s="27">
        <v>16</v>
      </c>
      <c r="M7" s="27">
        <f>SUM(F7+G7)</f>
        <v>14</v>
      </c>
      <c r="N7" s="60">
        <v>0.52</v>
      </c>
      <c r="O7" s="37">
        <f>PRODUCT(I7/N7)</f>
        <v>173.07692307692307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1994</v>
      </c>
      <c r="C8" s="27" t="s">
        <v>38</v>
      </c>
      <c r="D8" s="29" t="s">
        <v>39</v>
      </c>
      <c r="E8" s="27">
        <v>20</v>
      </c>
      <c r="F8" s="27">
        <v>1</v>
      </c>
      <c r="G8" s="27">
        <v>3</v>
      </c>
      <c r="H8" s="27">
        <v>17</v>
      </c>
      <c r="I8" s="27">
        <v>74</v>
      </c>
      <c r="J8" s="27">
        <v>45</v>
      </c>
      <c r="K8" s="27">
        <v>14</v>
      </c>
      <c r="L8" s="27">
        <v>11</v>
      </c>
      <c r="M8" s="27">
        <v>4</v>
      </c>
      <c r="N8" s="60">
        <v>0.51400000000000001</v>
      </c>
      <c r="O8" s="37">
        <f>PRODUCT(I8/N8)</f>
        <v>143.96887159533074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1" t="s">
        <v>40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1995</v>
      </c>
      <c r="C9" s="27" t="s">
        <v>41</v>
      </c>
      <c r="D9" s="29" t="s">
        <v>39</v>
      </c>
      <c r="E9" s="27">
        <v>22</v>
      </c>
      <c r="F9" s="27">
        <v>0</v>
      </c>
      <c r="G9" s="27">
        <v>2</v>
      </c>
      <c r="H9" s="27">
        <v>9</v>
      </c>
      <c r="I9" s="27">
        <v>79</v>
      </c>
      <c r="J9" s="27">
        <v>52</v>
      </c>
      <c r="K9" s="27">
        <v>19</v>
      </c>
      <c r="L9" s="27">
        <v>6</v>
      </c>
      <c r="M9" s="27">
        <v>2</v>
      </c>
      <c r="N9" s="30">
        <v>0.52400000000000002</v>
      </c>
      <c r="O9" s="37">
        <f>PRODUCT(I9/N9)</f>
        <v>150.76335877862596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1" t="s">
        <v>40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1996</v>
      </c>
      <c r="C10" s="27" t="s">
        <v>41</v>
      </c>
      <c r="D10" s="29" t="s">
        <v>39</v>
      </c>
      <c r="E10" s="27">
        <v>24</v>
      </c>
      <c r="F10" s="27">
        <v>0</v>
      </c>
      <c r="G10" s="27">
        <v>2</v>
      </c>
      <c r="H10" s="27">
        <v>6</v>
      </c>
      <c r="I10" s="27">
        <v>49</v>
      </c>
      <c r="J10" s="27">
        <v>21</v>
      </c>
      <c r="K10" s="27">
        <v>13</v>
      </c>
      <c r="L10" s="27">
        <v>13</v>
      </c>
      <c r="M10" s="27">
        <f>PRODUCT(F10+G10)</f>
        <v>2</v>
      </c>
      <c r="N10" s="30">
        <v>0.33800000000000002</v>
      </c>
      <c r="O10" s="37">
        <f>PRODUCT(I10/N10)</f>
        <v>144.97041420118342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1" t="s">
        <v>40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63">
        <v>1997</v>
      </c>
      <c r="C11" s="63"/>
      <c r="D11" s="64" t="s">
        <v>46</v>
      </c>
      <c r="E11" s="63"/>
      <c r="F11" s="65" t="s">
        <v>45</v>
      </c>
      <c r="G11" s="66"/>
      <c r="H11" s="67"/>
      <c r="I11" s="63"/>
      <c r="J11" s="63"/>
      <c r="K11" s="63"/>
      <c r="L11" s="63"/>
      <c r="M11" s="63"/>
      <c r="N11" s="68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63">
        <v>1998</v>
      </c>
      <c r="C12" s="63"/>
      <c r="D12" s="64" t="s">
        <v>39</v>
      </c>
      <c r="E12" s="63"/>
      <c r="F12" s="65" t="s">
        <v>45</v>
      </c>
      <c r="G12" s="66"/>
      <c r="H12" s="67"/>
      <c r="I12" s="63"/>
      <c r="J12" s="63"/>
      <c r="K12" s="63"/>
      <c r="L12" s="63"/>
      <c r="M12" s="63"/>
      <c r="N12" s="68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SUM(E7:E10)</f>
        <v>90</v>
      </c>
      <c r="F13" s="19">
        <f t="shared" si="0"/>
        <v>1</v>
      </c>
      <c r="G13" s="19">
        <f t="shared" si="0"/>
        <v>21</v>
      </c>
      <c r="H13" s="19">
        <f t="shared" si="0"/>
        <v>41</v>
      </c>
      <c r="I13" s="19">
        <f t="shared" si="0"/>
        <v>292</v>
      </c>
      <c r="J13" s="19">
        <f t="shared" si="0"/>
        <v>149</v>
      </c>
      <c r="K13" s="19">
        <f t="shared" si="0"/>
        <v>75</v>
      </c>
      <c r="L13" s="19">
        <f t="shared" si="0"/>
        <v>46</v>
      </c>
      <c r="M13" s="19">
        <f t="shared" si="0"/>
        <v>22</v>
      </c>
      <c r="N13" s="31">
        <f>PRODUCT(I13/O13)</f>
        <v>0.47651719380728091</v>
      </c>
      <c r="O13" s="32">
        <f t="shared" ref="O13:AE13" si="1">SUM(O7:O10)</f>
        <v>612.77956765206318</v>
      </c>
      <c r="P13" s="19">
        <f t="shared" si="1"/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SUM(F13:H13)+((I13-F13-G13)/3)+(E13/3)+(Z13*25)+(AA13*25)+(AB13*10)+(AC13*25)+(AD13*20)+(AE13*15)</f>
        <v>183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48</v>
      </c>
      <c r="Q16" s="13"/>
      <c r="R16" s="13"/>
      <c r="S16" s="13"/>
      <c r="T16" s="69"/>
      <c r="U16" s="69"/>
      <c r="V16" s="69"/>
      <c r="W16" s="69"/>
      <c r="X16" s="69"/>
      <c r="Y16" s="13"/>
      <c r="Z16" s="13"/>
      <c r="AA16" s="13"/>
      <c r="AB16" s="13"/>
      <c r="AC16" s="13"/>
      <c r="AD16" s="13"/>
      <c r="AE16" s="13"/>
      <c r="AF16" s="70"/>
      <c r="AG16" s="24"/>
      <c r="AH16" s="9"/>
      <c r="AI16" s="9"/>
      <c r="AJ16" s="9"/>
      <c r="AK16" s="9"/>
      <c r="AL16" s="9"/>
    </row>
    <row r="17" spans="1:39" ht="15" customHeight="1" x14ac:dyDescent="0.2">
      <c r="A17" s="1"/>
      <c r="B17" s="41" t="s">
        <v>17</v>
      </c>
      <c r="C17" s="13"/>
      <c r="D17" s="42"/>
      <c r="E17" s="27">
        <f>PRODUCT(E13)</f>
        <v>90</v>
      </c>
      <c r="F17" s="27">
        <f>PRODUCT(F13)</f>
        <v>1</v>
      </c>
      <c r="G17" s="27">
        <f>PRODUCT(G13)</f>
        <v>21</v>
      </c>
      <c r="H17" s="27">
        <f>PRODUCT(H13)</f>
        <v>41</v>
      </c>
      <c r="I17" s="27">
        <f>PRODUCT(I13)</f>
        <v>292</v>
      </c>
      <c r="J17" s="1"/>
      <c r="K17" s="43">
        <f>PRODUCT((F17+G17)/E17)</f>
        <v>0.24444444444444444</v>
      </c>
      <c r="L17" s="43">
        <f>PRODUCT(H17/E17)</f>
        <v>0.45555555555555555</v>
      </c>
      <c r="M17" s="43">
        <f>PRODUCT(I17/E17)</f>
        <v>3.2444444444444445</v>
      </c>
      <c r="N17" s="30">
        <f>PRODUCT(N13)</f>
        <v>0.47651719380728091</v>
      </c>
      <c r="O17" s="25">
        <f>PRODUCT(O13)</f>
        <v>612.77956765206318</v>
      </c>
      <c r="P17" s="71" t="s">
        <v>49</v>
      </c>
      <c r="Q17" s="72"/>
      <c r="R17" s="72"/>
      <c r="S17" s="73" t="s">
        <v>54</v>
      </c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4" t="s">
        <v>50</v>
      </c>
      <c r="AE17" s="74"/>
      <c r="AF17" s="75" t="s">
        <v>55</v>
      </c>
      <c r="AG17" s="24"/>
      <c r="AH17" s="9"/>
      <c r="AI17" s="9"/>
      <c r="AJ17" s="9"/>
      <c r="AK17" s="9"/>
      <c r="AL17" s="9"/>
    </row>
    <row r="18" spans="1:39" ht="15" customHeight="1" x14ac:dyDescent="0.2">
      <c r="A18" s="1"/>
      <c r="B18" s="44" t="s">
        <v>18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76" t="s">
        <v>51</v>
      </c>
      <c r="Q18" s="77"/>
      <c r="R18" s="77"/>
      <c r="S18" s="78" t="s">
        <v>54</v>
      </c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9" t="s">
        <v>50</v>
      </c>
      <c r="AE18" s="79"/>
      <c r="AF18" s="80" t="s">
        <v>55</v>
      </c>
      <c r="AG18" s="24"/>
      <c r="AH18" s="9"/>
      <c r="AI18" s="9"/>
      <c r="AJ18" s="9"/>
      <c r="AK18" s="9"/>
      <c r="AL18" s="9"/>
    </row>
    <row r="19" spans="1:39" ht="15" customHeight="1" x14ac:dyDescent="0.2">
      <c r="A19" s="1"/>
      <c r="B19" s="47" t="s">
        <v>19</v>
      </c>
      <c r="C19" s="48"/>
      <c r="D19" s="49"/>
      <c r="E19" s="28"/>
      <c r="F19" s="28"/>
      <c r="G19" s="28"/>
      <c r="H19" s="28"/>
      <c r="I19" s="28"/>
      <c r="J19" s="1"/>
      <c r="K19" s="50"/>
      <c r="L19" s="50"/>
      <c r="M19" s="50"/>
      <c r="N19" s="51"/>
      <c r="O19" s="25"/>
      <c r="P19" s="76" t="s">
        <v>52</v>
      </c>
      <c r="Q19" s="77"/>
      <c r="R19" s="77"/>
      <c r="S19" s="78" t="s">
        <v>57</v>
      </c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9" t="s">
        <v>56</v>
      </c>
      <c r="AE19" s="79"/>
      <c r="AF19" s="80" t="s">
        <v>58</v>
      </c>
      <c r="AG19" s="24"/>
      <c r="AH19" s="9"/>
      <c r="AI19" s="9"/>
      <c r="AJ19" s="9"/>
      <c r="AK19" s="9"/>
      <c r="AL19" s="9"/>
    </row>
    <row r="20" spans="1:39" ht="15" customHeight="1" x14ac:dyDescent="0.2">
      <c r="A20" s="1"/>
      <c r="B20" s="52" t="s">
        <v>20</v>
      </c>
      <c r="C20" s="53"/>
      <c r="D20" s="54"/>
      <c r="E20" s="19">
        <f>SUM(E17:E19)</f>
        <v>90</v>
      </c>
      <c r="F20" s="19">
        <f>SUM(F17:F19)</f>
        <v>1</v>
      </c>
      <c r="G20" s="19">
        <f>SUM(G17:G19)</f>
        <v>21</v>
      </c>
      <c r="H20" s="19">
        <f>SUM(H17:H19)</f>
        <v>41</v>
      </c>
      <c r="I20" s="19">
        <f>SUM(I17:I19)</f>
        <v>292</v>
      </c>
      <c r="J20" s="1"/>
      <c r="K20" s="55">
        <f>PRODUCT((F20+G20)/E20)</f>
        <v>0.24444444444444444</v>
      </c>
      <c r="L20" s="55">
        <f>PRODUCT(H20/E20)</f>
        <v>0.45555555555555555</v>
      </c>
      <c r="M20" s="55">
        <f>PRODUCT(I20/E20)</f>
        <v>3.2444444444444445</v>
      </c>
      <c r="N20" s="31">
        <f>PRODUCT(I20/O20)</f>
        <v>0.47651719380728091</v>
      </c>
      <c r="O20" s="25">
        <f>SUM(O17:O19)</f>
        <v>612.77956765206318</v>
      </c>
      <c r="P20" s="81" t="s">
        <v>53</v>
      </c>
      <c r="Q20" s="82"/>
      <c r="R20" s="82"/>
      <c r="S20" s="83" t="s">
        <v>60</v>
      </c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4" t="s">
        <v>59</v>
      </c>
      <c r="AE20" s="84"/>
      <c r="AF20" s="85" t="s">
        <v>61</v>
      </c>
      <c r="AG20" s="24"/>
      <c r="AH20" s="9"/>
      <c r="AI20" s="9"/>
      <c r="AJ20" s="9"/>
      <c r="AK20" s="9"/>
      <c r="AL20" s="9"/>
    </row>
    <row r="21" spans="1:39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9" ht="15" customHeight="1" x14ac:dyDescent="0.2">
      <c r="A22" s="1"/>
      <c r="B22" s="1" t="s">
        <v>34</v>
      </c>
      <c r="C22" s="1"/>
      <c r="D22" s="62" t="s">
        <v>43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9" ht="15" customHeight="1" x14ac:dyDescent="0.2">
      <c r="A23" s="1"/>
      <c r="B23" s="1"/>
      <c r="C23" s="1"/>
      <c r="D23" s="1" t="s">
        <v>47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9" ht="15" customHeight="1" x14ac:dyDescent="0.25">
      <c r="A24" s="1"/>
      <c r="B24" s="1"/>
      <c r="C24" s="1"/>
      <c r="D24" s="1" t="s">
        <v>44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9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9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  <c r="AM26" s="26"/>
    </row>
    <row r="27" spans="1:39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  <c r="AM27" s="26"/>
    </row>
    <row r="28" spans="1:39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  <c r="AM28" s="26"/>
    </row>
    <row r="29" spans="1:39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9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9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9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6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5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58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6:38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6:38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6:38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6:38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6:3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6:3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6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6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6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6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6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6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6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6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6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6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6:3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6:38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6:38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6:38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6:38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6:38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4" customWidth="1"/>
    <col min="2" max="2" width="29.7109375" style="105" customWidth="1"/>
    <col min="3" max="3" width="21.5703125" style="106" customWidth="1"/>
    <col min="4" max="4" width="10.5703125" style="107" customWidth="1"/>
    <col min="5" max="5" width="14.140625" style="107" customWidth="1"/>
    <col min="6" max="6" width="0.7109375" style="37" customWidth="1"/>
    <col min="7" max="11" width="5.28515625" style="106" customWidth="1"/>
    <col min="12" max="12" width="6.42578125" style="106" customWidth="1"/>
    <col min="13" max="16" width="5.28515625" style="106" customWidth="1"/>
    <col min="17" max="21" width="6.7109375" style="106" customWidth="1"/>
    <col min="22" max="22" width="10.85546875" style="106" customWidth="1"/>
    <col min="23" max="23" width="19.7109375" style="107" customWidth="1"/>
    <col min="24" max="24" width="9.7109375" style="106" customWidth="1"/>
    <col min="25" max="30" width="9.140625" style="108"/>
  </cols>
  <sheetData>
    <row r="1" spans="1:30" ht="18.75" x14ac:dyDescent="0.3">
      <c r="A1" s="9"/>
      <c r="B1" s="91" t="s">
        <v>65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3"/>
      <c r="X1" s="67"/>
      <c r="Y1" s="94"/>
      <c r="Z1" s="94"/>
      <c r="AA1" s="94"/>
      <c r="AB1" s="94"/>
      <c r="AC1" s="94"/>
      <c r="AD1" s="94"/>
    </row>
    <row r="2" spans="1:30" x14ac:dyDescent="0.25">
      <c r="A2" s="9"/>
      <c r="B2" s="109" t="s">
        <v>35</v>
      </c>
      <c r="C2" s="110" t="s">
        <v>42</v>
      </c>
      <c r="D2" s="111"/>
      <c r="E2" s="110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5"/>
      <c r="X2" s="70"/>
      <c r="Y2" s="94"/>
      <c r="Z2" s="94"/>
      <c r="AA2" s="94"/>
      <c r="AB2" s="94"/>
      <c r="AC2" s="94"/>
      <c r="AD2" s="94"/>
    </row>
    <row r="3" spans="1:30" x14ac:dyDescent="0.25">
      <c r="A3" s="9"/>
      <c r="B3" s="96" t="s">
        <v>66</v>
      </c>
      <c r="C3" s="23" t="s">
        <v>67</v>
      </c>
      <c r="D3" s="97" t="s">
        <v>68</v>
      </c>
      <c r="E3" s="98" t="s">
        <v>1</v>
      </c>
      <c r="F3" s="25"/>
      <c r="G3" s="99" t="s">
        <v>69</v>
      </c>
      <c r="H3" s="100" t="s">
        <v>70</v>
      </c>
      <c r="I3" s="100" t="s">
        <v>31</v>
      </c>
      <c r="J3" s="18" t="s">
        <v>71</v>
      </c>
      <c r="K3" s="101" t="s">
        <v>72</v>
      </c>
      <c r="L3" s="101" t="s">
        <v>73</v>
      </c>
      <c r="M3" s="99" t="s">
        <v>74</v>
      </c>
      <c r="N3" s="99" t="s">
        <v>30</v>
      </c>
      <c r="O3" s="100" t="s">
        <v>75</v>
      </c>
      <c r="P3" s="99" t="s">
        <v>70</v>
      </c>
      <c r="Q3" s="99" t="s">
        <v>3</v>
      </c>
      <c r="R3" s="99">
        <v>1</v>
      </c>
      <c r="S3" s="99">
        <v>2</v>
      </c>
      <c r="T3" s="99">
        <v>3</v>
      </c>
      <c r="U3" s="99" t="s">
        <v>76</v>
      </c>
      <c r="V3" s="18" t="s">
        <v>21</v>
      </c>
      <c r="W3" s="17" t="s">
        <v>77</v>
      </c>
      <c r="X3" s="17" t="s">
        <v>78</v>
      </c>
      <c r="Y3" s="94"/>
      <c r="Z3" s="94"/>
      <c r="AA3" s="94"/>
      <c r="AB3" s="94"/>
      <c r="AC3" s="94"/>
      <c r="AD3" s="94"/>
    </row>
    <row r="4" spans="1:30" x14ac:dyDescent="0.25">
      <c r="A4" s="9"/>
      <c r="B4" s="113" t="s">
        <v>80</v>
      </c>
      <c r="C4" s="114" t="s">
        <v>81</v>
      </c>
      <c r="D4" s="115" t="s">
        <v>79</v>
      </c>
      <c r="E4" s="116" t="s">
        <v>37</v>
      </c>
      <c r="F4" s="112"/>
      <c r="G4" s="117"/>
      <c r="H4" s="117"/>
      <c r="I4" s="117">
        <v>1</v>
      </c>
      <c r="J4" s="117"/>
      <c r="K4" s="117" t="s">
        <v>83</v>
      </c>
      <c r="L4" s="117"/>
      <c r="M4" s="117">
        <v>1</v>
      </c>
      <c r="N4" s="117"/>
      <c r="O4" s="118"/>
      <c r="P4" s="118">
        <v>1</v>
      </c>
      <c r="Q4" s="119" t="s">
        <v>84</v>
      </c>
      <c r="R4" s="119" t="s">
        <v>85</v>
      </c>
      <c r="S4" s="119"/>
      <c r="T4" s="119" t="s">
        <v>86</v>
      </c>
      <c r="U4" s="119" t="s">
        <v>86</v>
      </c>
      <c r="V4" s="120">
        <v>0.6</v>
      </c>
      <c r="W4" s="121" t="s">
        <v>82</v>
      </c>
      <c r="X4" s="122">
        <v>1502</v>
      </c>
      <c r="Y4" s="94"/>
      <c r="Z4" s="94"/>
      <c r="AA4" s="94"/>
      <c r="AB4" s="94"/>
      <c r="AC4" s="94"/>
      <c r="AD4" s="94"/>
    </row>
    <row r="5" spans="1:30" x14ac:dyDescent="0.25">
      <c r="A5" s="24"/>
      <c r="B5" s="123"/>
      <c r="C5" s="124"/>
      <c r="D5" s="125"/>
      <c r="E5" s="126"/>
      <c r="F5" s="127"/>
      <c r="G5" s="124"/>
      <c r="H5" s="124"/>
      <c r="I5" s="124"/>
      <c r="J5" s="128"/>
      <c r="K5" s="128"/>
      <c r="L5" s="128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9"/>
      <c r="Y5" s="94"/>
      <c r="Z5" s="94"/>
      <c r="AA5" s="94"/>
      <c r="AB5" s="94"/>
      <c r="AC5" s="94"/>
      <c r="AD5" s="94"/>
    </row>
    <row r="6" spans="1:30" x14ac:dyDescent="0.25">
      <c r="A6" s="24"/>
      <c r="B6" s="102"/>
      <c r="C6" s="1"/>
      <c r="D6" s="102"/>
      <c r="E6" s="103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2"/>
      <c r="X6" s="1"/>
      <c r="Y6" s="94"/>
      <c r="Z6" s="94"/>
      <c r="AA6" s="94"/>
      <c r="AB6" s="94"/>
      <c r="AC6" s="94"/>
      <c r="AD6" s="94"/>
    </row>
    <row r="7" spans="1:30" x14ac:dyDescent="0.25">
      <c r="A7" s="24"/>
      <c r="B7" s="102"/>
      <c r="C7" s="1"/>
      <c r="D7" s="102"/>
      <c r="E7" s="103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2"/>
      <c r="X7" s="1"/>
      <c r="Y7" s="94"/>
      <c r="Z7" s="94"/>
      <c r="AA7" s="94"/>
      <c r="AB7" s="94"/>
      <c r="AC7" s="94"/>
      <c r="AD7" s="94"/>
    </row>
    <row r="8" spans="1:30" x14ac:dyDescent="0.25">
      <c r="A8" s="24"/>
      <c r="B8" s="102"/>
      <c r="C8" s="1"/>
      <c r="D8" s="102"/>
      <c r="E8" s="103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2"/>
      <c r="X8" s="1"/>
      <c r="Y8" s="94"/>
      <c r="Z8" s="94"/>
      <c r="AA8" s="94"/>
      <c r="AB8" s="94"/>
      <c r="AC8" s="94"/>
      <c r="AD8" s="94"/>
    </row>
    <row r="9" spans="1:30" x14ac:dyDescent="0.25">
      <c r="A9" s="24"/>
      <c r="B9" s="102"/>
      <c r="C9" s="1"/>
      <c r="D9" s="102"/>
      <c r="E9" s="103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2"/>
      <c r="X9" s="1"/>
      <c r="Y9" s="94"/>
      <c r="Z9" s="94"/>
      <c r="AA9" s="94"/>
      <c r="AB9" s="94"/>
      <c r="AC9" s="94"/>
      <c r="AD9" s="94"/>
    </row>
    <row r="10" spans="1:30" x14ac:dyDescent="0.25">
      <c r="A10" s="24"/>
      <c r="B10" s="102"/>
      <c r="C10" s="1"/>
      <c r="D10" s="102"/>
      <c r="E10" s="103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2"/>
      <c r="X10" s="1"/>
      <c r="Y10" s="94"/>
      <c r="Z10" s="94"/>
      <c r="AA10" s="94"/>
      <c r="AB10" s="94"/>
      <c r="AC10" s="94"/>
      <c r="AD10" s="94"/>
    </row>
    <row r="11" spans="1:30" x14ac:dyDescent="0.25">
      <c r="A11" s="24"/>
      <c r="B11" s="102"/>
      <c r="C11" s="1"/>
      <c r="D11" s="102"/>
      <c r="E11" s="103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2"/>
      <c r="X11" s="1"/>
      <c r="Y11" s="94"/>
      <c r="Z11" s="94"/>
      <c r="AA11" s="94"/>
      <c r="AB11" s="94"/>
      <c r="AC11" s="94"/>
      <c r="AD11" s="94"/>
    </row>
    <row r="12" spans="1:30" x14ac:dyDescent="0.25">
      <c r="A12" s="24"/>
      <c r="B12" s="102"/>
      <c r="C12" s="1"/>
      <c r="D12" s="102"/>
      <c r="E12" s="103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2"/>
      <c r="X12" s="1"/>
      <c r="Y12" s="94"/>
      <c r="Z12" s="94"/>
      <c r="AA12" s="94"/>
      <c r="AB12" s="94"/>
      <c r="AC12" s="94"/>
      <c r="AD12" s="94"/>
    </row>
    <row r="13" spans="1:30" x14ac:dyDescent="0.25">
      <c r="A13" s="24"/>
      <c r="B13" s="102"/>
      <c r="C13" s="1"/>
      <c r="D13" s="102"/>
      <c r="E13" s="103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2"/>
      <c r="X13" s="1"/>
      <c r="Y13" s="94"/>
      <c r="Z13" s="94"/>
      <c r="AA13" s="94"/>
      <c r="AB13" s="94"/>
      <c r="AC13" s="94"/>
      <c r="AD13" s="94"/>
    </row>
    <row r="14" spans="1:30" x14ac:dyDescent="0.25">
      <c r="A14" s="24"/>
      <c r="B14" s="102"/>
      <c r="C14" s="1"/>
      <c r="D14" s="102"/>
      <c r="E14" s="103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2"/>
      <c r="X14" s="1"/>
      <c r="Y14" s="94"/>
      <c r="Z14" s="94"/>
      <c r="AA14" s="94"/>
      <c r="AB14" s="94"/>
      <c r="AC14" s="94"/>
      <c r="AD14" s="94"/>
    </row>
    <row r="15" spans="1:30" x14ac:dyDescent="0.25">
      <c r="A15" s="24"/>
      <c r="B15" s="102"/>
      <c r="C15" s="1"/>
      <c r="D15" s="102"/>
      <c r="E15" s="103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2"/>
      <c r="X15" s="1"/>
      <c r="Y15" s="94"/>
      <c r="Z15" s="94"/>
      <c r="AA15" s="94"/>
      <c r="AB15" s="94"/>
      <c r="AC15" s="94"/>
      <c r="AD15" s="94"/>
    </row>
    <row r="16" spans="1:30" x14ac:dyDescent="0.25">
      <c r="A16" s="24"/>
      <c r="B16" s="102"/>
      <c r="C16" s="1"/>
      <c r="D16" s="102"/>
      <c r="E16" s="103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2"/>
      <c r="X16" s="1"/>
      <c r="Y16" s="94"/>
      <c r="Z16" s="94"/>
      <c r="AA16" s="94"/>
      <c r="AB16" s="94"/>
      <c r="AC16" s="94"/>
      <c r="AD16" s="94"/>
    </row>
    <row r="17" spans="1:30" x14ac:dyDescent="0.25">
      <c r="A17" s="24"/>
      <c r="B17" s="102"/>
      <c r="C17" s="1"/>
      <c r="D17" s="102"/>
      <c r="E17" s="103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2"/>
      <c r="X17" s="1"/>
      <c r="Y17" s="94"/>
      <c r="Z17" s="94"/>
      <c r="AA17" s="94"/>
      <c r="AB17" s="94"/>
      <c r="AC17" s="94"/>
      <c r="AD17" s="94"/>
    </row>
    <row r="18" spans="1:30" x14ac:dyDescent="0.25">
      <c r="A18" s="24"/>
      <c r="B18" s="102"/>
      <c r="C18" s="1"/>
      <c r="D18" s="102"/>
      <c r="E18" s="103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2"/>
      <c r="X18" s="1"/>
      <c r="Y18" s="94"/>
      <c r="Z18" s="94"/>
      <c r="AA18" s="94"/>
      <c r="AB18" s="94"/>
      <c r="AC18" s="94"/>
      <c r="AD18" s="94"/>
    </row>
    <row r="19" spans="1:30" x14ac:dyDescent="0.25">
      <c r="A19" s="24"/>
      <c r="B19" s="102"/>
      <c r="C19" s="1"/>
      <c r="D19" s="102"/>
      <c r="E19" s="103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2"/>
      <c r="X19" s="1"/>
      <c r="Y19" s="94"/>
      <c r="Z19" s="94"/>
      <c r="AA19" s="94"/>
      <c r="AB19" s="94"/>
      <c r="AC19" s="94"/>
      <c r="AD19" s="94"/>
    </row>
    <row r="20" spans="1:30" x14ac:dyDescent="0.25">
      <c r="A20" s="24"/>
      <c r="B20" s="102"/>
      <c r="C20" s="1"/>
      <c r="D20" s="102"/>
      <c r="E20" s="103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2"/>
      <c r="X20" s="1"/>
      <c r="Y20" s="94"/>
      <c r="Z20" s="94"/>
      <c r="AA20" s="94"/>
      <c r="AB20" s="94"/>
      <c r="AC20" s="94"/>
      <c r="AD20" s="94"/>
    </row>
    <row r="21" spans="1:30" x14ac:dyDescent="0.25">
      <c r="A21" s="24"/>
      <c r="B21" s="102"/>
      <c r="C21" s="1"/>
      <c r="D21" s="102"/>
      <c r="E21" s="103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2"/>
      <c r="X21" s="1"/>
      <c r="Y21" s="94"/>
      <c r="Z21" s="94"/>
      <c r="AA21" s="94"/>
      <c r="AB21" s="94"/>
      <c r="AC21" s="94"/>
      <c r="AD21" s="94"/>
    </row>
    <row r="22" spans="1:30" x14ac:dyDescent="0.25">
      <c r="A22" s="24"/>
      <c r="B22" s="102"/>
      <c r="C22" s="1"/>
      <c r="D22" s="102"/>
      <c r="E22" s="103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2"/>
      <c r="X22" s="1"/>
      <c r="Y22" s="94"/>
      <c r="Z22" s="94"/>
      <c r="AA22" s="94"/>
      <c r="AB22" s="94"/>
      <c r="AC22" s="94"/>
      <c r="AD22" s="94"/>
    </row>
    <row r="23" spans="1:30" x14ac:dyDescent="0.25">
      <c r="A23" s="24"/>
      <c r="B23" s="102"/>
      <c r="C23" s="1"/>
      <c r="D23" s="102"/>
      <c r="E23" s="103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2"/>
      <c r="X23" s="1"/>
      <c r="Y23" s="94"/>
      <c r="Z23" s="94"/>
      <c r="AA23" s="94"/>
      <c r="AB23" s="94"/>
      <c r="AC23" s="94"/>
      <c r="AD23" s="94"/>
    </row>
    <row r="24" spans="1:30" x14ac:dyDescent="0.25">
      <c r="A24" s="24"/>
      <c r="B24" s="102"/>
      <c r="C24" s="1"/>
      <c r="D24" s="102"/>
      <c r="E24" s="103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2"/>
      <c r="X24" s="1"/>
      <c r="Y24" s="94"/>
      <c r="Z24" s="94"/>
      <c r="AA24" s="94"/>
      <c r="AB24" s="94"/>
      <c r="AC24" s="94"/>
      <c r="AD24" s="94"/>
    </row>
    <row r="25" spans="1:30" x14ac:dyDescent="0.25">
      <c r="A25" s="24"/>
      <c r="B25" s="102"/>
      <c r="C25" s="1"/>
      <c r="D25" s="102"/>
      <c r="E25" s="103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2"/>
      <c r="X25" s="1"/>
      <c r="Y25" s="94"/>
      <c r="Z25" s="94"/>
      <c r="AA25" s="94"/>
      <c r="AB25" s="94"/>
      <c r="AC25" s="94"/>
      <c r="AD25" s="94"/>
    </row>
    <row r="26" spans="1:30" x14ac:dyDescent="0.25">
      <c r="A26" s="24"/>
      <c r="B26" s="102"/>
      <c r="C26" s="1"/>
      <c r="D26" s="102"/>
      <c r="E26" s="103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2"/>
      <c r="X26" s="1"/>
      <c r="Y26" s="94"/>
      <c r="Z26" s="94"/>
      <c r="AA26" s="94"/>
      <c r="AB26" s="94"/>
      <c r="AC26" s="94"/>
      <c r="AD26" s="94"/>
    </row>
    <row r="27" spans="1:30" x14ac:dyDescent="0.25">
      <c r="A27" s="24"/>
      <c r="B27" s="102"/>
      <c r="C27" s="1"/>
      <c r="D27" s="102"/>
      <c r="E27" s="103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2"/>
      <c r="X27" s="1"/>
      <c r="Y27" s="94"/>
      <c r="Z27" s="94"/>
      <c r="AA27" s="94"/>
      <c r="AB27" s="94"/>
      <c r="AC27" s="94"/>
      <c r="AD27" s="94"/>
    </row>
    <row r="28" spans="1:30" x14ac:dyDescent="0.25">
      <c r="A28" s="24"/>
      <c r="B28" s="102"/>
      <c r="C28" s="1"/>
      <c r="D28" s="102"/>
      <c r="E28" s="103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2"/>
      <c r="X28" s="1"/>
      <c r="Y28" s="94"/>
      <c r="Z28" s="94"/>
      <c r="AA28" s="94"/>
      <c r="AB28" s="94"/>
      <c r="AC28" s="94"/>
      <c r="AD28" s="94"/>
    </row>
    <row r="29" spans="1:30" x14ac:dyDescent="0.25">
      <c r="A29" s="24"/>
      <c r="B29" s="102"/>
      <c r="C29" s="1"/>
      <c r="D29" s="102"/>
      <c r="E29" s="103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2"/>
      <c r="X29" s="1"/>
      <c r="Y29" s="94"/>
      <c r="Z29" s="94"/>
      <c r="AA29" s="94"/>
      <c r="AB29" s="94"/>
      <c r="AC29" s="94"/>
      <c r="AD29" s="94"/>
    </row>
    <row r="30" spans="1:30" x14ac:dyDescent="0.25">
      <c r="A30" s="24"/>
      <c r="B30" s="102"/>
      <c r="C30" s="1"/>
      <c r="D30" s="102"/>
      <c r="E30" s="103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2"/>
      <c r="X30" s="1"/>
      <c r="Y30" s="94"/>
      <c r="Z30" s="94"/>
      <c r="AA30" s="94"/>
      <c r="AB30" s="94"/>
      <c r="AC30" s="94"/>
      <c r="AD30" s="94"/>
    </row>
    <row r="31" spans="1:30" x14ac:dyDescent="0.25">
      <c r="A31" s="24"/>
      <c r="B31" s="102"/>
      <c r="C31" s="1"/>
      <c r="D31" s="102"/>
      <c r="E31" s="103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2"/>
      <c r="X31" s="1"/>
      <c r="Y31" s="94"/>
      <c r="Z31" s="94"/>
      <c r="AA31" s="94"/>
      <c r="AB31" s="94"/>
      <c r="AC31" s="94"/>
      <c r="AD31" s="94"/>
    </row>
    <row r="32" spans="1:30" x14ac:dyDescent="0.25">
      <c r="A32" s="24"/>
      <c r="B32" s="102"/>
      <c r="C32" s="1"/>
      <c r="D32" s="102"/>
      <c r="E32" s="103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2"/>
      <c r="X32" s="1"/>
      <c r="Y32" s="94"/>
      <c r="Z32" s="94"/>
      <c r="AA32" s="94"/>
      <c r="AB32" s="94"/>
      <c r="AC32" s="94"/>
      <c r="AD32" s="94"/>
    </row>
    <row r="33" spans="1:30" x14ac:dyDescent="0.25">
      <c r="A33" s="24"/>
      <c r="B33" s="102"/>
      <c r="C33" s="1"/>
      <c r="D33" s="102"/>
      <c r="E33" s="103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2"/>
      <c r="X33" s="1"/>
      <c r="Y33" s="94"/>
      <c r="Z33" s="94"/>
      <c r="AA33" s="94"/>
      <c r="AB33" s="94"/>
      <c r="AC33" s="94"/>
      <c r="AD33" s="94"/>
    </row>
    <row r="34" spans="1:30" x14ac:dyDescent="0.25">
      <c r="A34" s="24"/>
      <c r="B34" s="102"/>
      <c r="C34" s="1"/>
      <c r="D34" s="102"/>
      <c r="E34" s="103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2"/>
      <c r="X34" s="1"/>
      <c r="Y34" s="94"/>
      <c r="Z34" s="94"/>
      <c r="AA34" s="94"/>
      <c r="AB34" s="94"/>
      <c r="AC34" s="94"/>
      <c r="AD34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2019-01-31T18:03:24Z</dcterms:modified>
</cp:coreProperties>
</file>