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6" i="2" l="1"/>
  <c r="O14" i="2"/>
  <c r="O13" i="2"/>
  <c r="N13" i="2"/>
  <c r="M13" i="2"/>
  <c r="L13" i="2"/>
  <c r="K15" i="2"/>
  <c r="H15" i="2"/>
  <c r="F15" i="2"/>
  <c r="H14" i="2"/>
  <c r="H16" i="2" s="1"/>
  <c r="K13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G10" i="2"/>
  <c r="G14" i="2" s="1"/>
  <c r="G16" i="2" s="1"/>
  <c r="F10" i="2"/>
  <c r="F14" i="2" s="1"/>
  <c r="E10" i="2"/>
  <c r="E14" i="2" s="1"/>
  <c r="E16" i="2" s="1"/>
  <c r="K16" i="2" l="1"/>
  <c r="I16" i="2"/>
  <c r="M16" i="2"/>
  <c r="N14" i="2"/>
  <c r="M14" i="2"/>
  <c r="F16" i="2"/>
  <c r="L14" i="2"/>
  <c r="H23" i="1"/>
  <c r="F23" i="1"/>
  <c r="F26" i="1" s="1"/>
  <c r="AB19" i="1"/>
  <c r="AA19" i="1"/>
  <c r="Z19" i="1"/>
  <c r="Y19" i="1"/>
  <c r="X19" i="1"/>
  <c r="W19" i="1"/>
  <c r="M19" i="1"/>
  <c r="L19" i="1"/>
  <c r="K19" i="1"/>
  <c r="J19" i="1"/>
  <c r="I19" i="1"/>
  <c r="I23" i="1" s="1"/>
  <c r="H19" i="1"/>
  <c r="G19" i="1"/>
  <c r="G23" i="1" s="1"/>
  <c r="G26" i="1" s="1"/>
  <c r="F19" i="1"/>
  <c r="E19" i="1"/>
  <c r="E23" i="1" s="1"/>
  <c r="E26" i="1" s="1"/>
  <c r="N16" i="2" l="1"/>
  <c r="L16" i="2"/>
  <c r="I26" i="1"/>
  <c r="M26" i="1" s="1"/>
  <c r="M23" i="1"/>
  <c r="L23" i="1"/>
  <c r="K26" i="1"/>
  <c r="K23" i="1"/>
  <c r="H26" i="1"/>
  <c r="L26" i="1" s="1"/>
</calcChain>
</file>

<file path=xl/sharedStrings.xml><?xml version="1.0" encoding="utf-8"?>
<sst xmlns="http://schemas.openxmlformats.org/spreadsheetml/2006/main" count="168" uniqueCount="70">
  <si>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</si>
  <si>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</si>
  <si>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</si>
  <si>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</si>
  <si>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</si>
  <si>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</si>
  <si>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</si>
  <si>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</si>
  <si>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</si>
  <si>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</si>
  <si>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</si>
  <si>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</si>
  <si>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</si>
  <si>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</si>
  <si>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</si>
  <si>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</si>
  <si>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</si>
  <si>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</si>
  <si>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</si>
  <si>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</si>
  <si>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</si>
  <si>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</si>
  <si>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</si>
  <si>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</si>
  <si>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</si>
  <si>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</si>
  <si>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</si>
  <si>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</si>
  <si>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</si>
  <si>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</si>
  <si>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</si>
  <si>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</si>
  <si>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</si>
  <si>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</si>
  <si>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Yrjö Salmela </t>
  </si>
  <si>
    <t>12.</t>
  </si>
  <si>
    <t>HalTo</t>
  </si>
  <si>
    <t>28.06. 1970  HalTo - HP  9-14</t>
  </si>
  <si>
    <t>04.05. 1980  IT - Kiri  3-13</t>
  </si>
  <si>
    <t>5.  ottelu</t>
  </si>
  <si>
    <t>05.08. 1970  ViVe - HalTo  13-9</t>
  </si>
  <si>
    <t xml:space="preserve">  17 v   1 kk 12 pv</t>
  </si>
  <si>
    <t xml:space="preserve">  17 v   0 kk   4 pv</t>
  </si>
  <si>
    <t xml:space="preserve">  26 v 10 kk 10 pv</t>
  </si>
  <si>
    <t>8.</t>
  </si>
  <si>
    <t>ykkössarja</t>
  </si>
  <si>
    <t>3.</t>
  </si>
  <si>
    <t>Seurat</t>
  </si>
  <si>
    <t>HalTo = Halsuan Toivo  (1909)</t>
  </si>
  <si>
    <t>----</t>
  </si>
  <si>
    <t>24.6.1953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</si>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</sst>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5703125" style="79" customWidth="1"/>
    <col min="5" max="7" width="5.7109375" style="78" customWidth="1"/>
    <col min="8" max="8" width="5.5703125" style="78" customWidth="1"/>
    <col min="9" max="9" width="5.425781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33" customWidth="1"/>
    <col min="16" max="20" width="5.7109375" style="78" customWidth="1"/>
    <col min="21" max="21" width="8.7109375" style="78" customWidth="1"/>
    <col min="22" max="22" width="0.5703125" style="33" customWidth="1"/>
    <col min="23" max="27" width="5.7109375" style="78" customWidth="1"/>
    <col min="28" max="28" width="8.7109375" style="78" customWidth="1"/>
    <col min="29" max="29" width="0.5703125" style="33" customWidth="1"/>
    <col min="30" max="35" width="5.7109375" style="78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50</v>
      </c>
      <c r="F1" s="8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3"/>
      <c r="W2" s="22" t="s">
        <v>15</v>
      </c>
      <c r="X2" s="14"/>
      <c r="Y2" s="14"/>
      <c r="Z2" s="14"/>
      <c r="AA2" s="14"/>
      <c r="AB2" s="15"/>
      <c r="AC2" s="83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1970</v>
      </c>
      <c r="C4" s="25" t="s">
        <v>35</v>
      </c>
      <c r="D4" s="26" t="s">
        <v>36</v>
      </c>
      <c r="E4" s="25">
        <v>10</v>
      </c>
      <c r="F4" s="25">
        <v>0</v>
      </c>
      <c r="G4" s="25">
        <v>0</v>
      </c>
      <c r="H4" s="25">
        <v>5</v>
      </c>
      <c r="I4" s="25"/>
      <c r="J4" s="25"/>
      <c r="K4" s="25"/>
      <c r="L4" s="25"/>
      <c r="M4" s="25"/>
      <c r="N4" s="27"/>
      <c r="O4" s="24"/>
      <c r="P4" s="25"/>
      <c r="Q4" s="25"/>
      <c r="R4" s="25"/>
      <c r="S4" s="25"/>
      <c r="T4" s="25"/>
      <c r="U4" s="28"/>
      <c r="V4" s="24"/>
      <c r="W4" s="34"/>
      <c r="X4" s="34"/>
      <c r="Y4" s="40"/>
      <c r="Z4" s="34"/>
      <c r="AA4" s="40"/>
      <c r="AB4" s="87"/>
      <c r="AC4" s="24"/>
      <c r="AD4" s="25"/>
      <c r="AE4" s="2"/>
      <c r="AF4" s="30"/>
      <c r="AG4" s="28"/>
      <c r="AH4" s="29"/>
      <c r="AI4" s="25"/>
      <c r="AJ4" s="9"/>
    </row>
    <row r="5" spans="1:36" s="23" customFormat="1" ht="15" customHeight="1" x14ac:dyDescent="0.2">
      <c r="A5" s="9"/>
      <c r="B5" s="25">
        <v>1971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8"/>
      <c r="V5" s="24"/>
      <c r="W5" s="34"/>
      <c r="X5" s="34"/>
      <c r="Y5" s="40"/>
      <c r="Z5" s="34"/>
      <c r="AA5" s="40"/>
      <c r="AB5" s="87"/>
      <c r="AC5" s="24"/>
      <c r="AD5" s="25"/>
      <c r="AE5" s="2"/>
      <c r="AF5" s="30"/>
      <c r="AG5" s="28"/>
      <c r="AH5" s="29"/>
      <c r="AI5" s="25"/>
      <c r="AJ5" s="9"/>
    </row>
    <row r="6" spans="1:36" s="23" customFormat="1" ht="15" customHeight="1" x14ac:dyDescent="0.2">
      <c r="A6" s="9"/>
      <c r="B6" s="25">
        <v>1972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8"/>
      <c r="V6" s="24"/>
      <c r="W6" s="34"/>
      <c r="X6" s="34"/>
      <c r="Y6" s="40"/>
      <c r="Z6" s="34"/>
      <c r="AA6" s="40"/>
      <c r="AB6" s="87"/>
      <c r="AC6" s="24"/>
      <c r="AD6" s="25"/>
      <c r="AE6" s="2"/>
      <c r="AF6" s="30"/>
      <c r="AG6" s="28"/>
      <c r="AH6" s="29"/>
      <c r="AI6" s="25"/>
      <c r="AJ6" s="9"/>
    </row>
    <row r="7" spans="1:36" s="23" customFormat="1" ht="15" customHeight="1" x14ac:dyDescent="0.2">
      <c r="A7" s="9"/>
      <c r="B7" s="25">
        <v>1973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8"/>
      <c r="V7" s="24"/>
      <c r="W7" s="34"/>
      <c r="X7" s="34"/>
      <c r="Y7" s="40"/>
      <c r="Z7" s="34"/>
      <c r="AA7" s="40"/>
      <c r="AB7" s="87"/>
      <c r="AC7" s="24"/>
      <c r="AD7" s="25"/>
      <c r="AE7" s="2"/>
      <c r="AF7" s="30"/>
      <c r="AG7" s="28"/>
      <c r="AH7" s="29"/>
      <c r="AI7" s="25"/>
      <c r="AJ7" s="9"/>
    </row>
    <row r="8" spans="1:36" s="23" customFormat="1" ht="15" customHeight="1" x14ac:dyDescent="0.2">
      <c r="A8" s="9"/>
      <c r="B8" s="25">
        <v>1974</v>
      </c>
      <c r="C8" s="25"/>
      <c r="D8" s="26"/>
      <c r="E8" s="25"/>
      <c r="F8" s="25"/>
      <c r="G8" s="28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8"/>
      <c r="V8" s="24"/>
      <c r="W8" s="34"/>
      <c r="X8" s="34"/>
      <c r="Y8" s="40"/>
      <c r="Z8" s="34"/>
      <c r="AA8" s="40"/>
      <c r="AB8" s="87"/>
      <c r="AC8" s="24"/>
      <c r="AD8" s="25"/>
      <c r="AE8" s="2"/>
      <c r="AF8" s="30"/>
      <c r="AG8" s="28"/>
      <c r="AH8" s="29"/>
      <c r="AI8" s="25"/>
      <c r="AJ8" s="9"/>
    </row>
    <row r="9" spans="1:36" s="23" customFormat="1" ht="15" customHeight="1" x14ac:dyDescent="0.2">
      <c r="A9" s="9"/>
      <c r="B9" s="25">
        <v>1975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8"/>
      <c r="V9" s="24"/>
      <c r="W9" s="34"/>
      <c r="X9" s="34"/>
      <c r="Y9" s="40"/>
      <c r="Z9" s="34"/>
      <c r="AA9" s="40"/>
      <c r="AB9" s="87"/>
      <c r="AC9" s="24"/>
      <c r="AD9" s="25"/>
      <c r="AE9" s="2"/>
      <c r="AF9" s="30"/>
      <c r="AG9" s="28"/>
      <c r="AH9" s="29"/>
      <c r="AI9" s="25"/>
      <c r="AJ9" s="9"/>
    </row>
    <row r="10" spans="1:36" s="23" customFormat="1" ht="15" customHeight="1" x14ac:dyDescent="0.2">
      <c r="A10" s="9"/>
      <c r="B10" s="25">
        <v>1976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4"/>
      <c r="P10" s="25"/>
      <c r="Q10" s="25"/>
      <c r="R10" s="25"/>
      <c r="S10" s="25"/>
      <c r="T10" s="25"/>
      <c r="U10" s="28"/>
      <c r="V10" s="24"/>
      <c r="W10" s="34"/>
      <c r="X10" s="34"/>
      <c r="Y10" s="40"/>
      <c r="Z10" s="34"/>
      <c r="AA10" s="40"/>
      <c r="AB10" s="87"/>
      <c r="AC10" s="24"/>
      <c r="AD10" s="25"/>
      <c r="AE10" s="2"/>
      <c r="AF10" s="30"/>
      <c r="AG10" s="28"/>
      <c r="AH10" s="29"/>
      <c r="AI10" s="25"/>
      <c r="AJ10" s="9"/>
    </row>
    <row r="11" spans="1:36" s="23" customFormat="1" ht="15" customHeight="1" x14ac:dyDescent="0.2">
      <c r="A11" s="9"/>
      <c r="B11" s="25">
        <v>1977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8"/>
      <c r="V11" s="24"/>
      <c r="W11" s="34"/>
      <c r="X11" s="34"/>
      <c r="Y11" s="40"/>
      <c r="Z11" s="34"/>
      <c r="AA11" s="40"/>
      <c r="AB11" s="87"/>
      <c r="AC11" s="24"/>
      <c r="AD11" s="25"/>
      <c r="AE11" s="2"/>
      <c r="AF11" s="30"/>
      <c r="AG11" s="28"/>
      <c r="AH11" s="29"/>
      <c r="AI11" s="25"/>
      <c r="AJ11" s="9"/>
    </row>
    <row r="12" spans="1:36" s="23" customFormat="1" ht="15" customHeight="1" x14ac:dyDescent="0.2">
      <c r="A12" s="9"/>
      <c r="B12" s="25">
        <v>1978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8"/>
      <c r="V12" s="24"/>
      <c r="W12" s="34"/>
      <c r="X12" s="34"/>
      <c r="Y12" s="40"/>
      <c r="Z12" s="34"/>
      <c r="AA12" s="40"/>
      <c r="AB12" s="87"/>
      <c r="AC12" s="24"/>
      <c r="AD12" s="25"/>
      <c r="AE12" s="2"/>
      <c r="AF12" s="30"/>
      <c r="AG12" s="28"/>
      <c r="AH12" s="29"/>
      <c r="AI12" s="25"/>
      <c r="AJ12" s="9"/>
    </row>
    <row r="13" spans="1:36" s="23" customFormat="1" ht="15" customHeight="1" x14ac:dyDescent="0.2">
      <c r="A13" s="9"/>
      <c r="B13" s="25">
        <v>1979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24"/>
      <c r="P13" s="25"/>
      <c r="Q13" s="25"/>
      <c r="R13" s="25"/>
      <c r="S13" s="25"/>
      <c r="T13" s="25"/>
      <c r="U13" s="28"/>
      <c r="V13" s="24"/>
      <c r="W13" s="34"/>
      <c r="X13" s="34"/>
      <c r="Y13" s="40"/>
      <c r="Z13" s="34"/>
      <c r="AA13" s="40"/>
      <c r="AB13" s="87"/>
      <c r="AC13" s="24"/>
      <c r="AD13" s="25"/>
      <c r="AE13" s="2"/>
      <c r="AF13" s="30"/>
      <c r="AG13" s="28"/>
      <c r="AH13" s="29"/>
      <c r="AI13" s="25"/>
      <c r="AJ13" s="9"/>
    </row>
    <row r="14" spans="1:36" s="23" customFormat="1" ht="15" customHeight="1" x14ac:dyDescent="0.2">
      <c r="A14" s="9"/>
      <c r="B14" s="25">
        <v>1980</v>
      </c>
      <c r="C14" s="25" t="s">
        <v>35</v>
      </c>
      <c r="D14" s="31" t="s">
        <v>69</v>
      </c>
      <c r="E14" s="25">
        <v>22</v>
      </c>
      <c r="F14" s="25">
        <v>1</v>
      </c>
      <c r="G14" s="25">
        <v>7</v>
      </c>
      <c r="H14" s="25">
        <v>6</v>
      </c>
      <c r="I14" s="25">
        <v>48</v>
      </c>
      <c r="J14" s="25">
        <v>13</v>
      </c>
      <c r="K14" s="25">
        <v>13</v>
      </c>
      <c r="L14" s="25">
        <v>14</v>
      </c>
      <c r="M14" s="25">
        <v>8</v>
      </c>
      <c r="N14" s="32" t="s">
        <v>49</v>
      </c>
      <c r="O14" s="24"/>
      <c r="P14" s="25"/>
      <c r="Q14" s="25"/>
      <c r="R14" s="25"/>
      <c r="S14" s="25"/>
      <c r="T14" s="25"/>
      <c r="U14" s="28"/>
      <c r="V14" s="24"/>
      <c r="W14" s="34"/>
      <c r="X14" s="34"/>
      <c r="Y14" s="40"/>
      <c r="Z14" s="34"/>
      <c r="AA14" s="40"/>
      <c r="AB14" s="87"/>
      <c r="AC14" s="24"/>
      <c r="AD14" s="25"/>
      <c r="AE14" s="2"/>
      <c r="AF14" s="30"/>
      <c r="AG14" s="28"/>
      <c r="AH14" s="29"/>
      <c r="AI14" s="25"/>
      <c r="AJ14" s="9"/>
    </row>
    <row r="15" spans="1:36" s="23" customFormat="1" ht="15" customHeight="1" x14ac:dyDescent="0.2">
      <c r="A15" s="9"/>
      <c r="B15" s="35">
        <v>1981</v>
      </c>
      <c r="C15" s="35" t="s">
        <v>44</v>
      </c>
      <c r="D15" s="36" t="s">
        <v>69</v>
      </c>
      <c r="E15" s="35"/>
      <c r="F15" s="37" t="s">
        <v>45</v>
      </c>
      <c r="G15" s="38"/>
      <c r="H15" s="39"/>
      <c r="I15" s="35"/>
      <c r="J15" s="35"/>
      <c r="K15" s="35"/>
      <c r="L15" s="35"/>
      <c r="M15" s="35"/>
      <c r="N15" s="35"/>
      <c r="O15" s="24"/>
      <c r="P15" s="25"/>
      <c r="Q15" s="25"/>
      <c r="R15" s="25"/>
      <c r="S15" s="25"/>
      <c r="T15" s="25"/>
      <c r="U15" s="28"/>
      <c r="V15" s="24"/>
      <c r="W15" s="34"/>
      <c r="X15" s="34"/>
      <c r="Y15" s="40"/>
      <c r="Z15" s="34"/>
      <c r="AA15" s="40"/>
      <c r="AB15" s="87"/>
      <c r="AC15" s="24"/>
      <c r="AD15" s="25"/>
      <c r="AE15" s="2"/>
      <c r="AF15" s="30"/>
      <c r="AG15" s="28"/>
      <c r="AH15" s="29"/>
      <c r="AI15" s="25"/>
      <c r="AJ15" s="9"/>
    </row>
    <row r="16" spans="1:36" s="23" customFormat="1" ht="15" customHeight="1" x14ac:dyDescent="0.2">
      <c r="A16" s="9"/>
      <c r="B16" s="35">
        <v>1982</v>
      </c>
      <c r="C16" s="35" t="s">
        <v>46</v>
      </c>
      <c r="D16" s="36" t="s">
        <v>69</v>
      </c>
      <c r="E16" s="35"/>
      <c r="F16" s="37" t="s">
        <v>45</v>
      </c>
      <c r="G16" s="38"/>
      <c r="H16" s="39"/>
      <c r="I16" s="35"/>
      <c r="J16" s="35"/>
      <c r="K16" s="35"/>
      <c r="L16" s="35"/>
      <c r="M16" s="35"/>
      <c r="N16" s="35"/>
      <c r="O16" s="24"/>
      <c r="P16" s="25"/>
      <c r="Q16" s="25"/>
      <c r="R16" s="25"/>
      <c r="S16" s="25"/>
      <c r="T16" s="25"/>
      <c r="U16" s="28"/>
      <c r="V16" s="24"/>
      <c r="W16" s="34"/>
      <c r="X16" s="34"/>
      <c r="Y16" s="40"/>
      <c r="Z16" s="34"/>
      <c r="AA16" s="40"/>
      <c r="AB16" s="87"/>
      <c r="AC16" s="24"/>
      <c r="AD16" s="25"/>
      <c r="AE16" s="2"/>
      <c r="AF16" s="30"/>
      <c r="AG16" s="28"/>
      <c r="AH16" s="29"/>
      <c r="AI16" s="25"/>
      <c r="AJ16" s="9"/>
    </row>
    <row r="17" spans="1:37" s="23" customFormat="1" ht="15" customHeight="1" x14ac:dyDescent="0.2">
      <c r="A17" s="9"/>
      <c r="B17" s="25">
        <v>1983</v>
      </c>
      <c r="C17" s="25" t="s">
        <v>35</v>
      </c>
      <c r="D17" s="31" t="s">
        <v>69</v>
      </c>
      <c r="E17" s="25">
        <v>22</v>
      </c>
      <c r="F17" s="25">
        <v>3</v>
      </c>
      <c r="G17" s="25">
        <v>13</v>
      </c>
      <c r="H17" s="25">
        <v>4</v>
      </c>
      <c r="I17" s="25">
        <v>64</v>
      </c>
      <c r="J17" s="25">
        <v>19</v>
      </c>
      <c r="K17" s="25">
        <v>14</v>
      </c>
      <c r="L17" s="25">
        <v>15</v>
      </c>
      <c r="M17" s="25">
        <v>16</v>
      </c>
      <c r="N17" s="41">
        <v>0.43</v>
      </c>
      <c r="O17" s="24"/>
      <c r="P17" s="25"/>
      <c r="Q17" s="25"/>
      <c r="R17" s="25"/>
      <c r="S17" s="25"/>
      <c r="T17" s="25"/>
      <c r="U17" s="28"/>
      <c r="V17" s="24"/>
      <c r="W17" s="34"/>
      <c r="X17" s="34"/>
      <c r="Y17" s="40"/>
      <c r="Z17" s="34"/>
      <c r="AA17" s="40"/>
      <c r="AB17" s="87"/>
      <c r="AC17" s="24"/>
      <c r="AD17" s="25"/>
      <c r="AE17" s="2"/>
      <c r="AF17" s="30"/>
      <c r="AG17" s="28"/>
      <c r="AH17" s="29"/>
      <c r="AI17" s="25"/>
      <c r="AJ17" s="9"/>
    </row>
    <row r="18" spans="1:37" s="23" customFormat="1" ht="15" customHeight="1" x14ac:dyDescent="0.2">
      <c r="A18" s="9"/>
      <c r="B18" s="35">
        <v>1984</v>
      </c>
      <c r="C18" s="38" t="s">
        <v>44</v>
      </c>
      <c r="D18" s="36" t="s">
        <v>69</v>
      </c>
      <c r="E18" s="35"/>
      <c r="F18" s="37" t="s">
        <v>45</v>
      </c>
      <c r="G18" s="38"/>
      <c r="H18" s="39"/>
      <c r="I18" s="35"/>
      <c r="J18" s="35"/>
      <c r="K18" s="35"/>
      <c r="L18" s="35"/>
      <c r="M18" s="35"/>
      <c r="N18" s="35"/>
      <c r="O18" s="24"/>
      <c r="P18" s="25"/>
      <c r="Q18" s="25"/>
      <c r="R18" s="25"/>
      <c r="S18" s="25"/>
      <c r="T18" s="25"/>
      <c r="U18" s="28"/>
      <c r="V18" s="24"/>
      <c r="W18" s="34"/>
      <c r="X18" s="34"/>
      <c r="Y18" s="40"/>
      <c r="Z18" s="34"/>
      <c r="AA18" s="40"/>
      <c r="AB18" s="87"/>
      <c r="AC18" s="24"/>
      <c r="AD18" s="25"/>
      <c r="AE18" s="2"/>
      <c r="AF18" s="30"/>
      <c r="AG18" s="28"/>
      <c r="AH18" s="29"/>
      <c r="AI18" s="25"/>
      <c r="AJ18" s="9"/>
    </row>
    <row r="19" spans="1:37" s="23" customFormat="1" ht="15" customHeight="1" x14ac:dyDescent="0.2">
      <c r="A19" s="9"/>
      <c r="B19" s="16" t="s">
        <v>7</v>
      </c>
      <c r="C19" s="17"/>
      <c r="D19" s="15"/>
      <c r="E19" s="18">
        <f t="shared" ref="E19:M19" si="0">SUM(E4:E17)</f>
        <v>54</v>
      </c>
      <c r="F19" s="18">
        <f t="shared" si="0"/>
        <v>4</v>
      </c>
      <c r="G19" s="18">
        <f t="shared" si="0"/>
        <v>20</v>
      </c>
      <c r="H19" s="18">
        <f t="shared" si="0"/>
        <v>15</v>
      </c>
      <c r="I19" s="18">
        <f t="shared" si="0"/>
        <v>112</v>
      </c>
      <c r="J19" s="18">
        <f t="shared" si="0"/>
        <v>32</v>
      </c>
      <c r="K19" s="18">
        <f t="shared" si="0"/>
        <v>27</v>
      </c>
      <c r="L19" s="18">
        <f t="shared" si="0"/>
        <v>29</v>
      </c>
      <c r="M19" s="18">
        <f t="shared" si="0"/>
        <v>24</v>
      </c>
      <c r="N19" s="42">
        <v>0.43</v>
      </c>
      <c r="O19" s="4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2">
        <v>0</v>
      </c>
      <c r="V19" s="24"/>
      <c r="W19" s="18">
        <f>PRODUCT(E25)</f>
        <v>0</v>
      </c>
      <c r="X19" s="18">
        <f t="shared" ref="X19:AA19" si="1">PRODUCT(F25)</f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42">
        <f>PRODUCT(N25)</f>
        <v>0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7" s="23" customFormat="1" ht="15" customHeight="1" x14ac:dyDescent="0.25">
      <c r="A20" s="9"/>
      <c r="B20" s="26" t="s">
        <v>2</v>
      </c>
      <c r="C20" s="29"/>
      <c r="D20" s="43">
        <v>89.7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33"/>
      <c r="P20" s="44"/>
      <c r="Q20" s="47"/>
      <c r="R20" s="44"/>
      <c r="S20" s="44"/>
      <c r="T20" s="44"/>
      <c r="U20" s="44"/>
      <c r="V20" s="33"/>
      <c r="W20" s="44"/>
      <c r="X20" s="44"/>
      <c r="Y20" s="44"/>
      <c r="Z20" s="44"/>
      <c r="AA20" s="44"/>
      <c r="AB20" s="44"/>
      <c r="AC20" s="33"/>
      <c r="AD20" s="44"/>
      <c r="AE20" s="44"/>
      <c r="AF20" s="44"/>
      <c r="AG20" s="44"/>
      <c r="AH20" s="44"/>
      <c r="AI20" s="44"/>
      <c r="AJ20" s="9"/>
    </row>
    <row r="21" spans="1:37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4"/>
      <c r="P21" s="44"/>
      <c r="Q21" s="47"/>
      <c r="R21" s="44"/>
      <c r="S21" s="44"/>
      <c r="T21" s="44"/>
      <c r="U21" s="44"/>
      <c r="W21" s="44"/>
      <c r="X21" s="44"/>
      <c r="Y21" s="44"/>
      <c r="Z21" s="44"/>
      <c r="AA21" s="44"/>
      <c r="AB21" s="44"/>
      <c r="AD21" s="44"/>
      <c r="AE21" s="44"/>
      <c r="AF21" s="44"/>
      <c r="AG21" s="44"/>
      <c r="AH21" s="44"/>
      <c r="AI21" s="44"/>
      <c r="AJ21" s="9"/>
      <c r="AK21" s="44"/>
    </row>
    <row r="22" spans="1:37" ht="15" customHeight="1" x14ac:dyDescent="0.25">
      <c r="A22" s="9"/>
      <c r="B22" s="22" t="s">
        <v>52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4"/>
      <c r="K22" s="18" t="s">
        <v>26</v>
      </c>
      <c r="L22" s="18" t="s">
        <v>27</v>
      </c>
      <c r="M22" s="18" t="s">
        <v>28</v>
      </c>
      <c r="N22" s="18" t="s">
        <v>21</v>
      </c>
      <c r="O22" s="24">
        <v>34.042553191489361</v>
      </c>
      <c r="P22" s="49" t="s">
        <v>29</v>
      </c>
      <c r="Q22" s="12"/>
      <c r="R22" s="12"/>
      <c r="S22" s="12"/>
      <c r="T22" s="50"/>
      <c r="U22" s="50"/>
      <c r="V22" s="50"/>
      <c r="W22" s="50"/>
      <c r="X22" s="50"/>
      <c r="Y22" s="50"/>
      <c r="Z22" s="50"/>
      <c r="AA22" s="50"/>
      <c r="AB22" s="12"/>
      <c r="AC22" s="12"/>
      <c r="AD22" s="12"/>
      <c r="AE22" s="12"/>
      <c r="AF22" s="12"/>
      <c r="AG22" s="12"/>
      <c r="AH22" s="12"/>
      <c r="AI22" s="51"/>
      <c r="AJ22" s="9"/>
      <c r="AK22" s="44"/>
    </row>
    <row r="23" spans="1:37" ht="15" customHeight="1" x14ac:dyDescent="0.2">
      <c r="A23" s="9"/>
      <c r="B23" s="49" t="s">
        <v>12</v>
      </c>
      <c r="C23" s="12"/>
      <c r="D23" s="51"/>
      <c r="E23" s="25">
        <f>PRODUCT(E19)</f>
        <v>54</v>
      </c>
      <c r="F23" s="25">
        <f>PRODUCT(F19)</f>
        <v>4</v>
      </c>
      <c r="G23" s="25">
        <f>PRODUCT(G19)</f>
        <v>20</v>
      </c>
      <c r="H23" s="25">
        <f>PRODUCT(H19)</f>
        <v>15</v>
      </c>
      <c r="I23" s="25">
        <f>PRODUCT(I19)</f>
        <v>112</v>
      </c>
      <c r="J23" s="44"/>
      <c r="K23" s="52">
        <f>PRODUCT((F23+G23)/E23)</f>
        <v>0.44444444444444442</v>
      </c>
      <c r="L23" s="52">
        <f>PRODUCT(H23/E23)</f>
        <v>0.27777777777777779</v>
      </c>
      <c r="M23" s="52">
        <f>PRODUCT(I23/E23)</f>
        <v>2.074074074074074</v>
      </c>
      <c r="N23" s="41">
        <v>0.43</v>
      </c>
      <c r="O23" s="24"/>
      <c r="P23" s="53" t="s">
        <v>9</v>
      </c>
      <c r="Q23" s="54"/>
      <c r="R23" s="55" t="s">
        <v>37</v>
      </c>
      <c r="S23" s="55"/>
      <c r="T23" s="55"/>
      <c r="U23" s="55"/>
      <c r="V23" s="55"/>
      <c r="W23" s="55"/>
      <c r="X23" s="56"/>
      <c r="Y23" s="56" t="s">
        <v>11</v>
      </c>
      <c r="Z23" s="55"/>
      <c r="AA23" s="88" t="s">
        <v>42</v>
      </c>
      <c r="AB23" s="56"/>
      <c r="AC23" s="56"/>
      <c r="AD23" s="56"/>
      <c r="AE23" s="56"/>
      <c r="AF23" s="89"/>
      <c r="AG23" s="90"/>
      <c r="AH23" s="55"/>
      <c r="AI23" s="91"/>
      <c r="AJ23" s="9"/>
      <c r="AK23" s="44"/>
    </row>
    <row r="24" spans="1:37" ht="15" customHeight="1" x14ac:dyDescent="0.2">
      <c r="A24" s="9"/>
      <c r="B24" s="57" t="s">
        <v>14</v>
      </c>
      <c r="C24" s="58"/>
      <c r="D24" s="59"/>
      <c r="E24" s="25"/>
      <c r="F24" s="25"/>
      <c r="G24" s="25"/>
      <c r="H24" s="25"/>
      <c r="I24" s="25"/>
      <c r="J24" s="44"/>
      <c r="K24" s="52"/>
      <c r="L24" s="52"/>
      <c r="M24" s="52"/>
      <c r="N24" s="41"/>
      <c r="O24" s="24"/>
      <c r="P24" s="60" t="s">
        <v>55</v>
      </c>
      <c r="Q24" s="61"/>
      <c r="R24" s="62" t="s">
        <v>38</v>
      </c>
      <c r="S24" s="62"/>
      <c r="T24" s="62"/>
      <c r="U24" s="62"/>
      <c r="V24" s="62"/>
      <c r="W24" s="62"/>
      <c r="X24" s="63"/>
      <c r="Y24" s="63" t="s">
        <v>25</v>
      </c>
      <c r="Z24" s="62"/>
      <c r="AA24" s="88" t="s">
        <v>43</v>
      </c>
      <c r="AB24" s="63"/>
      <c r="AC24" s="63"/>
      <c r="AD24" s="63"/>
      <c r="AE24" s="63"/>
      <c r="AF24" s="92"/>
      <c r="AG24" s="93"/>
      <c r="AH24" s="63"/>
      <c r="AI24" s="94"/>
      <c r="AJ24" s="9"/>
      <c r="AK24" s="44"/>
    </row>
    <row r="25" spans="1:37" ht="15" customHeight="1" x14ac:dyDescent="0.2">
      <c r="A25" s="9"/>
      <c r="B25" s="64" t="s">
        <v>15</v>
      </c>
      <c r="C25" s="65"/>
      <c r="D25" s="66"/>
      <c r="E25" s="34"/>
      <c r="F25" s="34"/>
      <c r="G25" s="34"/>
      <c r="H25" s="34"/>
      <c r="I25" s="34"/>
      <c r="J25" s="44"/>
      <c r="K25" s="67"/>
      <c r="L25" s="67"/>
      <c r="M25" s="67"/>
      <c r="N25" s="68"/>
      <c r="O25" s="24">
        <v>34.042553191489361</v>
      </c>
      <c r="P25" s="60" t="s">
        <v>56</v>
      </c>
      <c r="Q25" s="61"/>
      <c r="R25" s="62" t="s">
        <v>40</v>
      </c>
      <c r="S25" s="62"/>
      <c r="T25" s="62"/>
      <c r="U25" s="62"/>
      <c r="V25" s="62"/>
      <c r="W25" s="62"/>
      <c r="X25" s="63"/>
      <c r="Y25" s="63" t="s">
        <v>39</v>
      </c>
      <c r="Z25" s="62"/>
      <c r="AA25" s="88" t="s">
        <v>41</v>
      </c>
      <c r="AB25" s="63"/>
      <c r="AC25" s="63"/>
      <c r="AD25" s="63"/>
      <c r="AE25" s="63"/>
      <c r="AF25" s="92"/>
      <c r="AG25" s="93"/>
      <c r="AH25" s="63"/>
      <c r="AI25" s="94"/>
      <c r="AJ25" s="9"/>
      <c r="AK25" s="44"/>
    </row>
    <row r="26" spans="1:37" ht="15" customHeight="1" x14ac:dyDescent="0.2">
      <c r="A26" s="9"/>
      <c r="B26" s="69" t="s">
        <v>24</v>
      </c>
      <c r="C26" s="70"/>
      <c r="D26" s="71"/>
      <c r="E26" s="18">
        <f>SUM(E23:E25)</f>
        <v>54</v>
      </c>
      <c r="F26" s="18">
        <f>SUM(F23:F25)</f>
        <v>4</v>
      </c>
      <c r="G26" s="18">
        <f>SUM(G23:G25)</f>
        <v>20</v>
      </c>
      <c r="H26" s="18">
        <f>SUM(H23:H25)</f>
        <v>15</v>
      </c>
      <c r="I26" s="18">
        <f>SUM(I23:I25)</f>
        <v>112</v>
      </c>
      <c r="J26" s="44"/>
      <c r="K26" s="72">
        <f>PRODUCT((F26+G26)/E26)</f>
        <v>0.44444444444444442</v>
      </c>
      <c r="L26" s="72">
        <f>PRODUCT(H26/E26)</f>
        <v>0.27777777777777779</v>
      </c>
      <c r="M26" s="72">
        <f>PRODUCT(I26/E26)</f>
        <v>2.074074074074074</v>
      </c>
      <c r="N26" s="42">
        <v>0.43</v>
      </c>
      <c r="O26" s="24"/>
      <c r="P26" s="73" t="s">
        <v>10</v>
      </c>
      <c r="Q26" s="74"/>
      <c r="R26" s="75" t="s">
        <v>38</v>
      </c>
      <c r="S26" s="75"/>
      <c r="T26" s="75"/>
      <c r="U26" s="75"/>
      <c r="V26" s="75"/>
      <c r="W26" s="75"/>
      <c r="X26" s="95"/>
      <c r="Y26" s="76" t="s">
        <v>25</v>
      </c>
      <c r="Z26" s="75"/>
      <c r="AA26" s="96" t="s">
        <v>43</v>
      </c>
      <c r="AB26" s="95"/>
      <c r="AC26" s="95"/>
      <c r="AD26" s="95"/>
      <c r="AE26" s="95"/>
      <c r="AF26" s="95"/>
      <c r="AG26" s="97"/>
      <c r="AH26" s="76"/>
      <c r="AI26" s="98"/>
      <c r="AJ26" s="9"/>
      <c r="AK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44"/>
      <c r="U27" s="24"/>
      <c r="V27" s="77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9"/>
    </row>
    <row r="28" spans="1:37" ht="15" customHeight="1" x14ac:dyDescent="0.25">
      <c r="A28" s="9"/>
      <c r="B28" s="44" t="s">
        <v>47</v>
      </c>
      <c r="C28" s="44"/>
      <c r="D28" s="44" t="s">
        <v>48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44"/>
      <c r="U28" s="24"/>
      <c r="V28" s="77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9"/>
    </row>
    <row r="29" spans="1:37" ht="15" customHeight="1" x14ac:dyDescent="0.2">
      <c r="A29" s="9"/>
      <c r="B29" s="44"/>
      <c r="C29" s="44"/>
      <c r="D29" s="44" t="s">
        <v>68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9"/>
    </row>
    <row r="30" spans="1:37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24"/>
      <c r="T30" s="24"/>
      <c r="U30" s="77"/>
      <c r="V30" s="24"/>
      <c r="W30" s="24"/>
      <c r="X30" s="77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  <c r="AJ30" s="9"/>
    </row>
    <row r="31" spans="1:37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24"/>
      <c r="T31" s="24"/>
      <c r="U31" s="77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1"/>
      <c r="D34" s="1"/>
      <c r="E34" s="44"/>
      <c r="F34" s="44"/>
      <c r="G34" s="44"/>
      <c r="H34" s="44"/>
      <c r="I34" s="44"/>
      <c r="J34" s="44"/>
      <c r="K34" s="44"/>
      <c r="L34" s="44"/>
      <c r="M34" s="99"/>
      <c r="N34" s="99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44"/>
      <c r="Q153" s="47"/>
      <c r="R153" s="44"/>
      <c r="S153" s="44"/>
      <c r="T153" s="24"/>
      <c r="U153" s="24"/>
      <c r="V153" s="24"/>
      <c r="W153" s="24"/>
      <c r="X153" s="77"/>
      <c r="Y153" s="7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44"/>
      <c r="Q154" s="47"/>
      <c r="R154" s="44"/>
      <c r="S154" s="44"/>
      <c r="T154" s="24"/>
      <c r="U154" s="24"/>
      <c r="V154" s="24"/>
      <c r="W154" s="24"/>
      <c r="X154" s="77"/>
      <c r="Y154" s="7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44"/>
      <c r="Q155" s="47"/>
      <c r="R155" s="44"/>
      <c r="S155" s="44"/>
      <c r="T155" s="24"/>
      <c r="U155" s="24"/>
      <c r="V155" s="24"/>
      <c r="W155" s="24"/>
      <c r="X155" s="77"/>
      <c r="Y155" s="7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44"/>
      <c r="Q156" s="47"/>
      <c r="R156" s="44"/>
      <c r="S156" s="44"/>
      <c r="T156" s="24"/>
      <c r="U156" s="24"/>
      <c r="V156" s="24"/>
      <c r="W156" s="24"/>
      <c r="X156" s="77"/>
      <c r="Y156" s="7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44"/>
      <c r="Q157" s="47"/>
      <c r="R157" s="44"/>
      <c r="S157" s="44"/>
      <c r="T157" s="24"/>
      <c r="U157" s="24"/>
      <c r="V157" s="24"/>
      <c r="W157" s="24"/>
      <c r="X157" s="77"/>
      <c r="Y157" s="7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44"/>
      <c r="Q158" s="47"/>
      <c r="R158" s="44"/>
      <c r="S158" s="44"/>
      <c r="T158" s="24"/>
      <c r="U158" s="24"/>
      <c r="V158" s="24"/>
      <c r="W158" s="24"/>
      <c r="X158" s="77"/>
      <c r="Y158" s="7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44"/>
      <c r="Q159" s="47"/>
      <c r="R159" s="44"/>
      <c r="S159" s="44"/>
      <c r="T159" s="24"/>
      <c r="U159" s="24"/>
      <c r="V159" s="24"/>
      <c r="W159" s="24"/>
      <c r="X159" s="77"/>
      <c r="Y159" s="7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44"/>
      <c r="Q160" s="47"/>
      <c r="R160" s="44"/>
      <c r="S160" s="44"/>
      <c r="T160" s="24"/>
      <c r="U160" s="24"/>
      <c r="V160" s="24"/>
      <c r="W160" s="24"/>
      <c r="X160" s="77"/>
      <c r="Y160" s="7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44"/>
      <c r="Q161" s="47"/>
      <c r="R161" s="44"/>
      <c r="S161" s="44"/>
      <c r="T161" s="24"/>
      <c r="U161" s="24"/>
      <c r="V161" s="24"/>
      <c r="W161" s="24"/>
      <c r="X161" s="77"/>
      <c r="Y161" s="7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44"/>
      <c r="Q162" s="47"/>
      <c r="R162" s="44"/>
      <c r="S162" s="44"/>
      <c r="T162" s="24"/>
      <c r="U162" s="24"/>
      <c r="V162" s="24"/>
      <c r="W162" s="24"/>
      <c r="X162" s="77"/>
      <c r="Y162" s="7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44"/>
      <c r="Q163" s="47"/>
      <c r="R163" s="44"/>
      <c r="S163" s="44"/>
      <c r="T163" s="24"/>
      <c r="U163" s="24"/>
      <c r="V163" s="24"/>
      <c r="W163" s="24"/>
      <c r="X163" s="77"/>
      <c r="Y163" s="7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44"/>
      <c r="Q164" s="47"/>
      <c r="R164" s="44"/>
      <c r="S164" s="44"/>
      <c r="T164" s="24"/>
      <c r="U164" s="24"/>
      <c r="V164" s="24"/>
      <c r="W164" s="24"/>
      <c r="X164" s="77"/>
      <c r="Y164" s="7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44"/>
      <c r="Q165" s="47"/>
      <c r="R165" s="44"/>
      <c r="S165" s="44"/>
      <c r="T165" s="24"/>
      <c r="U165" s="24"/>
      <c r="V165" s="24"/>
      <c r="W165" s="24"/>
      <c r="X165" s="77"/>
      <c r="Y165" s="7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44"/>
      <c r="Q166" s="47"/>
      <c r="R166" s="44"/>
      <c r="S166" s="44"/>
      <c r="T166" s="24"/>
      <c r="U166" s="24"/>
      <c r="V166" s="24"/>
      <c r="W166" s="24"/>
      <c r="X166" s="77"/>
      <c r="Y166" s="7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44"/>
      <c r="Q167" s="47"/>
      <c r="R167" s="44"/>
      <c r="S167" s="44"/>
      <c r="T167" s="24"/>
      <c r="U167" s="24"/>
      <c r="V167" s="24"/>
      <c r="W167" s="24"/>
      <c r="X167" s="77"/>
      <c r="Y167" s="7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44"/>
      <c r="Q168" s="47"/>
      <c r="R168" s="44"/>
      <c r="S168" s="44"/>
      <c r="T168" s="24"/>
      <c r="U168" s="24"/>
      <c r="V168" s="24"/>
      <c r="W168" s="24"/>
      <c r="X168" s="77"/>
      <c r="Y168" s="7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44"/>
      <c r="Q169" s="47"/>
      <c r="R169" s="44"/>
      <c r="S169" s="44"/>
      <c r="T169" s="24"/>
      <c r="U169" s="24"/>
      <c r="V169" s="24"/>
      <c r="W169" s="24"/>
      <c r="X169" s="77"/>
      <c r="Y169" s="7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44"/>
      <c r="Q170" s="47"/>
      <c r="R170" s="44"/>
      <c r="S170" s="44"/>
      <c r="T170" s="24"/>
      <c r="U170" s="24"/>
      <c r="V170" s="24"/>
      <c r="W170" s="24"/>
      <c r="X170" s="77"/>
      <c r="Y170" s="7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44"/>
      <c r="Q171" s="47"/>
      <c r="R171" s="44"/>
      <c r="S171" s="44"/>
      <c r="T171" s="24"/>
      <c r="U171" s="24"/>
      <c r="V171" s="24"/>
      <c r="W171" s="24"/>
      <c r="X171" s="77"/>
      <c r="Y171" s="7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44"/>
      <c r="Q172" s="47"/>
      <c r="R172" s="44"/>
      <c r="S172" s="44"/>
      <c r="T172" s="24"/>
      <c r="U172" s="24"/>
      <c r="V172" s="24"/>
      <c r="W172" s="24"/>
      <c r="X172" s="77"/>
      <c r="Y172" s="7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44"/>
      <c r="Q173" s="47"/>
      <c r="R173" s="44"/>
      <c r="S173" s="44"/>
      <c r="T173" s="24"/>
      <c r="U173" s="24"/>
      <c r="V173" s="24"/>
      <c r="W173" s="24"/>
      <c r="X173" s="77"/>
      <c r="Y173" s="7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44"/>
      <c r="Q174" s="47"/>
      <c r="R174" s="44"/>
      <c r="S174" s="44"/>
      <c r="T174" s="24"/>
      <c r="U174" s="24"/>
      <c r="V174" s="24"/>
      <c r="W174" s="24"/>
      <c r="X174" s="77"/>
      <c r="Y174" s="7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44"/>
      <c r="Q175" s="47"/>
      <c r="R175" s="44"/>
      <c r="S175" s="44"/>
      <c r="T175" s="24"/>
      <c r="U175" s="24"/>
      <c r="V175" s="24"/>
      <c r="W175" s="24"/>
      <c r="X175" s="77"/>
      <c r="Y175" s="7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44"/>
      <c r="Q176" s="47"/>
      <c r="R176" s="44"/>
      <c r="S176" s="44"/>
      <c r="T176" s="24"/>
      <c r="U176" s="24"/>
      <c r="V176" s="24"/>
      <c r="W176" s="24"/>
      <c r="X176" s="77"/>
      <c r="Y176" s="7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44"/>
      <c r="Q177" s="47"/>
      <c r="R177" s="44"/>
      <c r="S177" s="44"/>
      <c r="T177" s="24"/>
      <c r="U177" s="24"/>
      <c r="V177" s="24"/>
      <c r="W177" s="24"/>
      <c r="X177" s="77"/>
      <c r="Y177" s="7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44"/>
      <c r="Q178" s="47"/>
      <c r="R178" s="44"/>
      <c r="S178" s="44"/>
      <c r="T178" s="24"/>
      <c r="U178" s="24"/>
      <c r="V178" s="24"/>
      <c r="W178" s="24"/>
      <c r="X178" s="77"/>
      <c r="Y178" s="7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44"/>
      <c r="Q179" s="47"/>
      <c r="R179" s="44"/>
      <c r="S179" s="44"/>
      <c r="T179" s="24"/>
      <c r="U179" s="24"/>
      <c r="V179" s="24"/>
      <c r="W179" s="24"/>
      <c r="X179" s="77"/>
      <c r="Y179" s="7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44"/>
      <c r="Q180" s="47"/>
      <c r="R180" s="44"/>
      <c r="S180" s="44"/>
      <c r="T180" s="24"/>
      <c r="U180" s="24"/>
      <c r="V180" s="24"/>
      <c r="W180" s="24"/>
      <c r="X180" s="77"/>
      <c r="Y180" s="7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44"/>
      <c r="Q181" s="47"/>
      <c r="R181" s="44"/>
      <c r="S181" s="44"/>
      <c r="T181" s="24"/>
      <c r="U181" s="24"/>
      <c r="V181" s="24"/>
      <c r="W181" s="24"/>
      <c r="X181" s="77"/>
      <c r="Y181" s="7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44"/>
      <c r="Q182" s="47"/>
      <c r="R182" s="44"/>
      <c r="S182" s="44"/>
      <c r="T182" s="24"/>
      <c r="U182" s="24"/>
      <c r="V182" s="24"/>
      <c r="W182" s="24"/>
      <c r="X182" s="77"/>
      <c r="Y182" s="7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44"/>
      <c r="Q183" s="47"/>
      <c r="R183" s="44"/>
      <c r="S183" s="44"/>
      <c r="T183" s="24"/>
      <c r="U183" s="24"/>
      <c r="V183" s="24"/>
      <c r="W183" s="24"/>
      <c r="X183" s="77"/>
      <c r="Y183" s="7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44"/>
      <c r="Q184" s="47"/>
      <c r="R184" s="44"/>
      <c r="S184" s="44"/>
      <c r="T184" s="24"/>
      <c r="U184" s="24"/>
      <c r="V184" s="24"/>
      <c r="W184" s="24"/>
      <c r="X184" s="77"/>
      <c r="Y184" s="7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44"/>
      <c r="Q185" s="47"/>
      <c r="R185" s="44"/>
      <c r="S185" s="44"/>
      <c r="T185" s="24"/>
      <c r="U185" s="24"/>
      <c r="V185" s="24"/>
      <c r="W185" s="24"/>
      <c r="X185" s="77"/>
      <c r="Y185" s="7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44"/>
      <c r="Q186" s="47"/>
      <c r="R186" s="44"/>
      <c r="S186" s="44"/>
      <c r="T186" s="24"/>
      <c r="U186" s="24"/>
      <c r="V186" s="24"/>
      <c r="W186" s="24"/>
      <c r="X186" s="77"/>
      <c r="Y186" s="7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4"/>
      <c r="P187" s="44"/>
      <c r="Q187" s="47"/>
      <c r="R187" s="44"/>
      <c r="S187" s="44"/>
      <c r="T187" s="24"/>
      <c r="U187" s="24"/>
      <c r="V187" s="24"/>
      <c r="W187" s="24"/>
      <c r="X187" s="77"/>
      <c r="Y187" s="7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4"/>
      <c r="P188" s="44"/>
      <c r="Q188" s="47"/>
      <c r="R188" s="44"/>
      <c r="S188" s="44"/>
      <c r="T188" s="24"/>
      <c r="U188" s="24"/>
      <c r="V188" s="24"/>
      <c r="W188" s="24"/>
      <c r="X188" s="77"/>
      <c r="Y188" s="7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4"/>
      <c r="P189" s="44"/>
      <c r="Q189" s="47"/>
      <c r="R189" s="44"/>
      <c r="S189" s="44"/>
      <c r="T189" s="24"/>
      <c r="U189" s="24"/>
      <c r="V189" s="24"/>
      <c r="W189" s="24"/>
      <c r="X189" s="77"/>
      <c r="Y189" s="7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4"/>
      <c r="P190" s="44"/>
      <c r="Q190" s="47"/>
      <c r="R190" s="44"/>
      <c r="S190" s="44"/>
      <c r="T190" s="24"/>
      <c r="U190" s="24"/>
      <c r="V190" s="24"/>
      <c r="W190" s="24"/>
      <c r="X190" s="77"/>
      <c r="Y190" s="7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4"/>
      <c r="P191" s="44"/>
      <c r="Q191" s="47"/>
      <c r="R191" s="44"/>
      <c r="S191" s="44"/>
      <c r="T191" s="24"/>
      <c r="U191" s="24"/>
      <c r="V191" s="24"/>
      <c r="W191" s="24"/>
      <c r="X191" s="77"/>
      <c r="Y191" s="7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4"/>
      <c r="P192" s="44"/>
      <c r="Q192" s="47"/>
      <c r="R192" s="44"/>
      <c r="S192" s="44"/>
      <c r="T192" s="24"/>
      <c r="U192" s="24"/>
      <c r="V192" s="24"/>
      <c r="W192" s="24"/>
      <c r="X192" s="77"/>
      <c r="Y192" s="7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4"/>
      <c r="P193" s="44"/>
      <c r="Q193" s="47"/>
      <c r="R193" s="44"/>
      <c r="S193" s="44"/>
      <c r="T193" s="24"/>
      <c r="U193" s="24"/>
      <c r="V193" s="24"/>
      <c r="W193" s="24"/>
      <c r="X193" s="77"/>
      <c r="Y193" s="7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4"/>
      <c r="P194" s="44"/>
      <c r="Q194" s="47"/>
      <c r="R194" s="44"/>
      <c r="S194" s="44"/>
      <c r="T194" s="24"/>
      <c r="U194" s="24"/>
      <c r="V194" s="24"/>
      <c r="W194" s="24"/>
      <c r="X194" s="77"/>
      <c r="Y194" s="7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4"/>
      <c r="P195" s="44"/>
      <c r="Q195" s="47"/>
      <c r="R195" s="44"/>
      <c r="S195" s="44"/>
      <c r="T195" s="24"/>
      <c r="U195" s="24"/>
      <c r="V195" s="24"/>
      <c r="W195" s="24"/>
      <c r="X195" s="77"/>
      <c r="Y195" s="7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4"/>
      <c r="P196" s="44"/>
      <c r="Q196" s="47"/>
      <c r="R196" s="44"/>
      <c r="S196" s="44"/>
      <c r="T196" s="24"/>
      <c r="U196" s="24"/>
      <c r="V196" s="24"/>
      <c r="W196" s="24"/>
      <c r="X196" s="77"/>
      <c r="Y196" s="7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4"/>
      <c r="P197" s="44"/>
      <c r="Q197" s="47"/>
      <c r="R197" s="44"/>
      <c r="S197" s="44"/>
      <c r="T197" s="24"/>
      <c r="U197" s="24"/>
      <c r="V197" s="24"/>
      <c r="W197" s="24"/>
      <c r="X197" s="77"/>
      <c r="Y197" s="7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4"/>
      <c r="P198" s="44"/>
      <c r="Q198" s="47"/>
      <c r="R198" s="44"/>
      <c r="S198" s="44"/>
      <c r="T198" s="24"/>
      <c r="U198" s="24"/>
      <c r="V198" s="24"/>
      <c r="W198" s="24"/>
      <c r="X198" s="77"/>
      <c r="Y198" s="7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4"/>
      <c r="P199" s="44"/>
      <c r="Q199" s="47"/>
      <c r="R199" s="44"/>
      <c r="S199" s="44"/>
      <c r="T199" s="24"/>
      <c r="U199" s="24"/>
      <c r="V199" s="24"/>
      <c r="W199" s="24"/>
      <c r="X199" s="77"/>
      <c r="Y199" s="77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4"/>
      <c r="P200" s="44"/>
      <c r="Q200" s="47"/>
      <c r="R200" s="44"/>
      <c r="S200" s="44"/>
      <c r="T200" s="24"/>
      <c r="U200" s="24"/>
      <c r="V200" s="24"/>
      <c r="W200" s="24"/>
      <c r="X200" s="77"/>
      <c r="Y200" s="77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4"/>
      <c r="P201" s="44"/>
      <c r="Q201" s="47"/>
      <c r="R201" s="44"/>
      <c r="S201" s="44"/>
      <c r="T201" s="24"/>
      <c r="U201" s="24"/>
      <c r="V201" s="24"/>
      <c r="W201" s="24"/>
      <c r="X201" s="77"/>
      <c r="Y201" s="77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4"/>
      <c r="P202" s="44"/>
      <c r="Q202" s="47"/>
      <c r="R202" s="44"/>
      <c r="S202" s="44"/>
      <c r="T202" s="24"/>
      <c r="U202" s="24"/>
      <c r="V202" s="24"/>
      <c r="W202" s="24"/>
      <c r="X202" s="77"/>
      <c r="Y202" s="77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4"/>
      <c r="P203" s="44"/>
      <c r="Q203" s="47"/>
      <c r="R203" s="44"/>
      <c r="S203" s="44"/>
      <c r="T203" s="24"/>
      <c r="U203" s="24"/>
      <c r="V203" s="24"/>
      <c r="W203" s="24"/>
      <c r="X203" s="77"/>
      <c r="Y203" s="77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50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0" t="s">
        <v>57</v>
      </c>
      <c r="C2" s="81"/>
      <c r="D2" s="82"/>
      <c r="E2" s="13" t="s">
        <v>12</v>
      </c>
      <c r="F2" s="14"/>
      <c r="G2" s="14"/>
      <c r="H2" s="14"/>
      <c r="I2" s="20"/>
      <c r="J2" s="15"/>
      <c r="K2" s="85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102" t="s">
        <v>60</v>
      </c>
      <c r="Y2" s="103"/>
      <c r="Z2" s="104"/>
      <c r="AA2" s="13" t="s">
        <v>12</v>
      </c>
      <c r="AB2" s="14"/>
      <c r="AC2" s="14"/>
      <c r="AD2" s="14"/>
      <c r="AE2" s="20"/>
      <c r="AF2" s="15"/>
      <c r="AG2" s="85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10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5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5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1981</v>
      </c>
      <c r="C4" s="25" t="s">
        <v>44</v>
      </c>
      <c r="D4" s="26" t="s">
        <v>69</v>
      </c>
      <c r="E4" s="25">
        <v>8</v>
      </c>
      <c r="F4" s="25">
        <v>0</v>
      </c>
      <c r="G4" s="25">
        <v>4</v>
      </c>
      <c r="H4" s="25">
        <v>3</v>
      </c>
      <c r="I4" s="25">
        <v>19</v>
      </c>
      <c r="J4" s="27">
        <v>0.42199999999999999</v>
      </c>
      <c r="K4" s="83"/>
      <c r="L4" s="18"/>
      <c r="M4" s="18"/>
      <c r="N4" s="18"/>
      <c r="O4" s="18"/>
      <c r="P4" s="24"/>
      <c r="Q4" s="25">
        <v>7</v>
      </c>
      <c r="R4" s="25">
        <v>0</v>
      </c>
      <c r="S4" s="25">
        <v>5</v>
      </c>
      <c r="T4" s="25">
        <v>3</v>
      </c>
      <c r="U4" s="25"/>
      <c r="V4" s="107"/>
      <c r="W4" s="33"/>
      <c r="X4" s="25"/>
      <c r="Y4" s="29"/>
      <c r="Z4" s="26"/>
      <c r="AA4" s="25"/>
      <c r="AB4" s="25"/>
      <c r="AC4" s="25"/>
      <c r="AD4" s="28"/>
      <c r="AE4" s="25"/>
      <c r="AF4" s="27"/>
      <c r="AG4" s="3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8"/>
      <c r="AS4" s="10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1982</v>
      </c>
      <c r="C5" s="25" t="s">
        <v>46</v>
      </c>
      <c r="D5" s="26" t="s">
        <v>69</v>
      </c>
      <c r="E5" s="25">
        <v>10</v>
      </c>
      <c r="F5" s="25">
        <v>0</v>
      </c>
      <c r="G5" s="25">
        <v>2</v>
      </c>
      <c r="H5" s="25">
        <v>2</v>
      </c>
      <c r="I5" s="25"/>
      <c r="J5" s="27"/>
      <c r="K5" s="24"/>
      <c r="L5" s="18"/>
      <c r="M5" s="18"/>
      <c r="N5" s="18"/>
      <c r="O5" s="18"/>
      <c r="P5" s="24"/>
      <c r="Q5" s="25">
        <v>9</v>
      </c>
      <c r="R5" s="25">
        <v>0</v>
      </c>
      <c r="S5" s="25">
        <v>1</v>
      </c>
      <c r="T5" s="25">
        <v>4</v>
      </c>
      <c r="U5" s="25"/>
      <c r="V5" s="107"/>
      <c r="W5" s="33"/>
      <c r="X5" s="25"/>
      <c r="Y5" s="29"/>
      <c r="Z5" s="26"/>
      <c r="AA5" s="25"/>
      <c r="AB5" s="25"/>
      <c r="AC5" s="25"/>
      <c r="AD5" s="28"/>
      <c r="AE5" s="25"/>
      <c r="AF5" s="27"/>
      <c r="AG5" s="33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8"/>
      <c r="AS5" s="10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5"/>
      <c r="D6" s="26"/>
      <c r="E6" s="25"/>
      <c r="F6" s="25"/>
      <c r="G6" s="25"/>
      <c r="H6" s="25"/>
      <c r="I6" s="25"/>
      <c r="J6" s="27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07"/>
      <c r="W6" s="33"/>
      <c r="X6" s="25"/>
      <c r="Y6" s="29"/>
      <c r="Z6" s="26"/>
      <c r="AA6" s="25"/>
      <c r="AB6" s="25"/>
      <c r="AC6" s="25"/>
      <c r="AD6" s="28"/>
      <c r="AE6" s="25"/>
      <c r="AF6" s="27"/>
      <c r="AG6" s="3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8"/>
      <c r="AS6" s="10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1984</v>
      </c>
      <c r="C7" s="25" t="s">
        <v>44</v>
      </c>
      <c r="D7" s="26" t="s">
        <v>69</v>
      </c>
      <c r="E7" s="25">
        <v>10</v>
      </c>
      <c r="F7" s="25">
        <v>1</v>
      </c>
      <c r="G7" s="25">
        <v>2</v>
      </c>
      <c r="H7" s="25">
        <v>4</v>
      </c>
      <c r="I7" s="25"/>
      <c r="J7" s="27"/>
      <c r="K7" s="83"/>
      <c r="L7" s="18"/>
      <c r="M7" s="18"/>
      <c r="N7" s="18"/>
      <c r="O7" s="18"/>
      <c r="P7" s="24"/>
      <c r="Q7" s="25">
        <v>10</v>
      </c>
      <c r="R7" s="25">
        <v>2</v>
      </c>
      <c r="S7" s="25">
        <v>6</v>
      </c>
      <c r="T7" s="25">
        <v>6</v>
      </c>
      <c r="U7" s="25"/>
      <c r="V7" s="107"/>
      <c r="W7" s="33"/>
      <c r="X7" s="25"/>
      <c r="Y7" s="29"/>
      <c r="Z7" s="26"/>
      <c r="AA7" s="25"/>
      <c r="AB7" s="25"/>
      <c r="AC7" s="25"/>
      <c r="AD7" s="28"/>
      <c r="AE7" s="25"/>
      <c r="AF7" s="27"/>
      <c r="AG7" s="33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8"/>
      <c r="AS7" s="10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>
        <v>1985</v>
      </c>
      <c r="C8" s="25" t="s">
        <v>35</v>
      </c>
      <c r="D8" s="26" t="s">
        <v>69</v>
      </c>
      <c r="E8" s="25">
        <v>14</v>
      </c>
      <c r="F8" s="25">
        <v>0</v>
      </c>
      <c r="G8" s="25">
        <v>5</v>
      </c>
      <c r="H8" s="25">
        <v>1</v>
      </c>
      <c r="I8" s="25"/>
      <c r="J8" s="27"/>
      <c r="K8" s="83"/>
      <c r="L8" s="18"/>
      <c r="M8" s="18"/>
      <c r="N8" s="18"/>
      <c r="O8" s="18"/>
      <c r="P8" s="24"/>
      <c r="Q8" s="25"/>
      <c r="R8" s="25"/>
      <c r="S8" s="25"/>
      <c r="T8" s="25"/>
      <c r="U8" s="25"/>
      <c r="V8" s="107"/>
      <c r="W8" s="33"/>
      <c r="X8" s="25"/>
      <c r="Y8" s="29"/>
      <c r="Z8" s="26"/>
      <c r="AA8" s="25"/>
      <c r="AB8" s="25"/>
      <c r="AC8" s="25"/>
      <c r="AD8" s="28"/>
      <c r="AE8" s="25"/>
      <c r="AF8" s="27"/>
      <c r="AG8" s="33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8"/>
      <c r="AS8" s="10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29"/>
      <c r="D9" s="26"/>
      <c r="E9" s="25"/>
      <c r="F9" s="25"/>
      <c r="G9" s="25"/>
      <c r="H9" s="28"/>
      <c r="I9" s="25"/>
      <c r="J9" s="27"/>
      <c r="K9" s="33"/>
      <c r="L9" s="106"/>
      <c r="M9" s="18"/>
      <c r="N9" s="18"/>
      <c r="O9" s="18"/>
      <c r="P9" s="24"/>
      <c r="Q9" s="25"/>
      <c r="R9" s="25"/>
      <c r="S9" s="28"/>
      <c r="T9" s="25"/>
      <c r="U9" s="25"/>
      <c r="V9" s="107"/>
      <c r="W9" s="33"/>
      <c r="X9" s="25"/>
      <c r="Y9" s="29"/>
      <c r="Z9" s="26"/>
      <c r="AA9" s="25"/>
      <c r="AB9" s="25"/>
      <c r="AC9" s="25"/>
      <c r="AD9" s="28"/>
      <c r="AE9" s="25"/>
      <c r="AF9" s="27"/>
      <c r="AG9" s="33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8"/>
      <c r="AS9" s="10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10" t="s">
        <v>63</v>
      </c>
      <c r="C10" s="111"/>
      <c r="D10" s="112"/>
      <c r="E10" s="113">
        <f>SUM(E4:E9)</f>
        <v>42</v>
      </c>
      <c r="F10" s="113">
        <f>SUM(F4:F9)</f>
        <v>1</v>
      </c>
      <c r="G10" s="113">
        <f>SUM(G4:G9)</f>
        <v>13</v>
      </c>
      <c r="H10" s="113">
        <f>SUM(H4:H9)</f>
        <v>10</v>
      </c>
      <c r="I10" s="113">
        <f>SUM(I4:I9)</f>
        <v>19</v>
      </c>
      <c r="J10" s="114">
        <v>0</v>
      </c>
      <c r="K10" s="85">
        <f>SUM(K4:K9)</f>
        <v>0</v>
      </c>
      <c r="L10" s="22"/>
      <c r="M10" s="20"/>
      <c r="N10" s="115"/>
      <c r="O10" s="116"/>
      <c r="P10" s="24"/>
      <c r="Q10" s="113">
        <f>SUM(Q4:Q9)</f>
        <v>26</v>
      </c>
      <c r="R10" s="113">
        <f>SUM(R4:R9)</f>
        <v>2</v>
      </c>
      <c r="S10" s="113">
        <f>SUM(S4:S9)</f>
        <v>12</v>
      </c>
      <c r="T10" s="113">
        <f>SUM(T4:T9)</f>
        <v>13</v>
      </c>
      <c r="U10" s="113">
        <f>SUM(U4:U9)</f>
        <v>0</v>
      </c>
      <c r="V10" s="42">
        <v>0</v>
      </c>
      <c r="W10" s="85">
        <f>SUM(W4:W9)</f>
        <v>0</v>
      </c>
      <c r="X10" s="16" t="s">
        <v>63</v>
      </c>
      <c r="Y10" s="17"/>
      <c r="Z10" s="15"/>
      <c r="AA10" s="113">
        <f>SUM(AA4:AA9)</f>
        <v>0</v>
      </c>
      <c r="AB10" s="113">
        <f>SUM(AB4:AB9)</f>
        <v>0</v>
      </c>
      <c r="AC10" s="113">
        <f>SUM(AC4:AC9)</f>
        <v>0</v>
      </c>
      <c r="AD10" s="113">
        <f>SUM(AD4:AD9)</f>
        <v>0</v>
      </c>
      <c r="AE10" s="113">
        <f>SUM(AE4:AE9)</f>
        <v>0</v>
      </c>
      <c r="AF10" s="114">
        <v>0</v>
      </c>
      <c r="AG10" s="85">
        <f>SUM(AG4:AG9)</f>
        <v>0</v>
      </c>
      <c r="AH10" s="22"/>
      <c r="AI10" s="20"/>
      <c r="AJ10" s="115"/>
      <c r="AK10" s="116"/>
      <c r="AL10" s="24"/>
      <c r="AM10" s="113">
        <f>SUM(AM4:AM9)</f>
        <v>0</v>
      </c>
      <c r="AN10" s="113">
        <f>SUM(AN4:AN9)</f>
        <v>0</v>
      </c>
      <c r="AO10" s="113">
        <f>SUM(AO4:AO9)</f>
        <v>0</v>
      </c>
      <c r="AP10" s="113">
        <f>SUM(AP4:AP9)</f>
        <v>0</v>
      </c>
      <c r="AQ10" s="113">
        <f>SUM(AQ4:AQ9)</f>
        <v>0</v>
      </c>
      <c r="AR10" s="114">
        <v>0</v>
      </c>
      <c r="AS10" s="105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3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3"/>
      <c r="X11" s="44"/>
      <c r="Y11" s="44"/>
      <c r="Z11" s="44"/>
      <c r="AA11" s="44"/>
      <c r="AB11" s="44"/>
      <c r="AC11" s="44"/>
      <c r="AD11" s="44"/>
      <c r="AE11" s="44"/>
      <c r="AF11" s="45"/>
      <c r="AG11" s="33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17" t="s">
        <v>64</v>
      </c>
      <c r="C12" s="118"/>
      <c r="D12" s="11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65</v>
      </c>
      <c r="O12" s="18" t="s">
        <v>66</v>
      </c>
      <c r="Q12" s="47"/>
      <c r="R12" s="47" t="s">
        <v>47</v>
      </c>
      <c r="S12" s="47"/>
      <c r="T12" s="44" t="s">
        <v>48</v>
      </c>
      <c r="U12" s="24"/>
      <c r="V12" s="33"/>
      <c r="W12" s="33"/>
      <c r="X12" s="120"/>
      <c r="Y12" s="120"/>
      <c r="Z12" s="120"/>
      <c r="AA12" s="120"/>
      <c r="AB12" s="120"/>
      <c r="AC12" s="47"/>
      <c r="AD12" s="47"/>
      <c r="AE12" s="47"/>
      <c r="AF12" s="44"/>
      <c r="AG12" s="44"/>
      <c r="AH12" s="44"/>
      <c r="AI12" s="44"/>
      <c r="AJ12" s="44"/>
      <c r="AK12" s="44"/>
      <c r="AM12" s="33"/>
      <c r="AN12" s="120"/>
      <c r="AO12" s="120"/>
      <c r="AP12" s="120"/>
      <c r="AQ12" s="120"/>
      <c r="AR12" s="120"/>
      <c r="AS12" s="12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67</v>
      </c>
      <c r="C13" s="12"/>
      <c r="D13" s="51"/>
      <c r="E13" s="121">
        <v>54</v>
      </c>
      <c r="F13" s="121">
        <v>4</v>
      </c>
      <c r="G13" s="121">
        <v>20</v>
      </c>
      <c r="H13" s="121">
        <v>15</v>
      </c>
      <c r="I13" s="121">
        <v>112</v>
      </c>
      <c r="J13" s="122">
        <v>0.43</v>
      </c>
      <c r="K13" s="44">
        <f>PRODUCT(I13/J13)</f>
        <v>260.46511627906978</v>
      </c>
      <c r="L13" s="123">
        <f>PRODUCT((F13+G13)/E13)</f>
        <v>0.44444444444444442</v>
      </c>
      <c r="M13" s="123">
        <f>PRODUCT(H13/E13)</f>
        <v>0.27777777777777779</v>
      </c>
      <c r="N13" s="123">
        <f>PRODUCT((F13+G13+H13)/E13)</f>
        <v>0.72222222222222221</v>
      </c>
      <c r="O13" s="123">
        <f>PRODUCT(I13/E13)</f>
        <v>2.074074074074074</v>
      </c>
      <c r="Q13" s="47"/>
      <c r="R13" s="47"/>
      <c r="S13" s="47"/>
      <c r="T13" s="44" t="s">
        <v>68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24" t="s">
        <v>57</v>
      </c>
      <c r="C14" s="125"/>
      <c r="D14" s="84"/>
      <c r="E14" s="121">
        <f>PRODUCT(E10+Q10)</f>
        <v>68</v>
      </c>
      <c r="F14" s="121">
        <f>PRODUCT(F10+R10)</f>
        <v>3</v>
      </c>
      <c r="G14" s="121">
        <f>PRODUCT(G10+S10)</f>
        <v>25</v>
      </c>
      <c r="H14" s="121">
        <f>PRODUCT(H10+T10)</f>
        <v>23</v>
      </c>
      <c r="I14" s="121">
        <f>PRODUCT(I10+U10)</f>
        <v>19</v>
      </c>
      <c r="J14" s="122">
        <v>0</v>
      </c>
      <c r="K14" s="44">
        <f>PRODUCT(K10+W10)</f>
        <v>0</v>
      </c>
      <c r="L14" s="123">
        <f>PRODUCT((F14+G14)/E14)</f>
        <v>0.41176470588235292</v>
      </c>
      <c r="M14" s="123">
        <f>PRODUCT(H14/E14)</f>
        <v>0.33823529411764708</v>
      </c>
      <c r="N14" s="123">
        <f>PRODUCT((F14+G14+H14)/E14)</f>
        <v>0.75</v>
      </c>
      <c r="O14" s="123">
        <f>PRODUCT(I14/8)</f>
        <v>2.375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26" t="s">
        <v>60</v>
      </c>
      <c r="C15" s="127"/>
      <c r="D15" s="128"/>
      <c r="E15" s="121">
        <f>PRODUCT(AA10+AM10)</f>
        <v>0</v>
      </c>
      <c r="F15" s="121">
        <f>PRODUCT(AB10+AN10)</f>
        <v>0</v>
      </c>
      <c r="G15" s="121">
        <f>PRODUCT(AC10+AO10)</f>
        <v>0</v>
      </c>
      <c r="H15" s="121">
        <f>PRODUCT(AD10+AP10)</f>
        <v>0</v>
      </c>
      <c r="I15" s="121">
        <f>PRODUCT(AE10+AQ10)</f>
        <v>0</v>
      </c>
      <c r="J15" s="122">
        <v>0</v>
      </c>
      <c r="K15" s="24">
        <f>PRODUCT(AG10+AS10)</f>
        <v>0</v>
      </c>
      <c r="L15" s="123">
        <v>0</v>
      </c>
      <c r="M15" s="123">
        <v>0</v>
      </c>
      <c r="N15" s="123">
        <v>0</v>
      </c>
      <c r="O15" s="123">
        <v>0</v>
      </c>
      <c r="Q15" s="47"/>
      <c r="R15" s="47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7"/>
      <c r="AI15" s="47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29" t="s">
        <v>63</v>
      </c>
      <c r="C16" s="130"/>
      <c r="D16" s="131"/>
      <c r="E16" s="121">
        <f>SUM(E13:E15)</f>
        <v>122</v>
      </c>
      <c r="F16" s="121">
        <f t="shared" ref="F16:I16" si="0">SUM(F13:F15)</f>
        <v>7</v>
      </c>
      <c r="G16" s="121">
        <f t="shared" si="0"/>
        <v>45</v>
      </c>
      <c r="H16" s="121">
        <f t="shared" si="0"/>
        <v>38</v>
      </c>
      <c r="I16" s="121">
        <f t="shared" si="0"/>
        <v>131</v>
      </c>
      <c r="J16" s="122">
        <v>0</v>
      </c>
      <c r="K16" s="44">
        <f>SUM(K13:K15)</f>
        <v>260.46511627906978</v>
      </c>
      <c r="L16" s="123">
        <f>PRODUCT((F16+G16)/E16)</f>
        <v>0.42622950819672129</v>
      </c>
      <c r="M16" s="123">
        <f>PRODUCT(H16/E16)</f>
        <v>0.31147540983606559</v>
      </c>
      <c r="N16" s="123">
        <f>PRODUCT((F16+G16+H16)/E16)</f>
        <v>0.73770491803278693</v>
      </c>
      <c r="O16" s="123">
        <f>PRODUCT(I16/56)</f>
        <v>2.3392857142857144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7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7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7"/>
      <c r="AI181" s="47"/>
      <c r="AJ181" s="47"/>
      <c r="AK181" s="24"/>
      <c r="AL181" s="24"/>
    </row>
    <row r="182" spans="12:38" x14ac:dyDescent="0.25">
      <c r="R182" s="33"/>
      <c r="S182" s="3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7"/>
      <c r="AI182" s="47"/>
      <c r="AJ182" s="47"/>
    </row>
    <row r="183" spans="12:38" x14ac:dyDescent="0.25">
      <c r="R183" s="33"/>
      <c r="S183" s="3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7"/>
      <c r="AI183" s="47"/>
      <c r="AJ183" s="47"/>
    </row>
    <row r="184" spans="12:38" x14ac:dyDescent="0.25">
      <c r="R184" s="33"/>
      <c r="S184" s="3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7"/>
      <c r="AI184" s="47"/>
      <c r="AJ184" s="47"/>
    </row>
    <row r="185" spans="12:38" x14ac:dyDescent="0.25">
      <c r="L185"/>
      <c r="M185"/>
      <c r="N185"/>
      <c r="O185"/>
      <c r="P185"/>
      <c r="R185" s="33"/>
      <c r="S185" s="3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2018-12-28T17:54:49Z</dcterms:modified>
</cp:coreProperties>
</file>