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25" i="1" l="1"/>
  <c r="K25" i="1"/>
  <c r="J25" i="1"/>
  <c r="I25" i="1"/>
  <c r="H25" i="1"/>
  <c r="G25" i="1"/>
  <c r="F25" i="1"/>
  <c r="E25" i="1"/>
  <c r="O12" i="1" l="1"/>
  <c r="M12" i="1"/>
  <c r="O11" i="1"/>
  <c r="M11" i="1"/>
  <c r="M9" i="1"/>
  <c r="O8" i="1"/>
  <c r="M8" i="1"/>
  <c r="M7" i="1"/>
  <c r="AE25" i="1"/>
  <c r="AD25" i="1"/>
  <c r="AC25" i="1"/>
  <c r="AB25" i="1"/>
  <c r="AA25" i="1"/>
  <c r="Z25" i="1"/>
  <c r="Y25" i="1"/>
  <c r="I31" i="1" s="1"/>
  <c r="N31" i="1" s="1"/>
  <c r="X25" i="1"/>
  <c r="H31" i="1" s="1"/>
  <c r="W25" i="1"/>
  <c r="G31" i="1" s="1"/>
  <c r="V25" i="1"/>
  <c r="F31" i="1" s="1"/>
  <c r="U25" i="1"/>
  <c r="E31" i="1" s="1"/>
  <c r="T25" i="1"/>
  <c r="S25" i="1"/>
  <c r="R25" i="1"/>
  <c r="Q25" i="1"/>
  <c r="P25" i="1"/>
  <c r="H29" i="1"/>
  <c r="G29" i="1"/>
  <c r="F29" i="1"/>
  <c r="E29" i="1"/>
  <c r="M25" i="1" l="1"/>
  <c r="O25" i="1"/>
  <c r="O29" i="1" s="1"/>
  <c r="O32" i="1" s="1"/>
  <c r="L31" i="1"/>
  <c r="M31" i="1"/>
  <c r="E32" i="1"/>
  <c r="G32" i="1"/>
  <c r="D26" i="1"/>
  <c r="K31" i="1"/>
  <c r="K29" i="1"/>
  <c r="F32" i="1"/>
  <c r="H32" i="1"/>
  <c r="L32" i="1" s="1"/>
  <c r="L29" i="1"/>
  <c r="I29" i="1"/>
  <c r="N25" i="1" l="1"/>
  <c r="N29" i="1" s="1"/>
  <c r="K32" i="1"/>
  <c r="I32" i="1"/>
  <c r="M29" i="1"/>
  <c r="M32" i="1" l="1"/>
  <c r="N32" i="1"/>
</calcChain>
</file>

<file path=xl/sharedStrings.xml><?xml version="1.0" encoding="utf-8"?>
<sst xmlns="http://schemas.openxmlformats.org/spreadsheetml/2006/main" count="120" uniqueCount="66">
  <si>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</si>
  <si>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</si>
  <si>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</si>
  <si>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</si>
  <si>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</si>
  <si>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</si>
  <si>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</si>
  <si>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</si>
  <si>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</si>
  <si>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</si>
  <si>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</si>
  <si>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</si>
  <si>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</si>
  <si>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</si>
  <si>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</si>
  <si>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</si>
  <si>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</si>
  <si>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</si>
  <si>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</si>
  <si>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</si>
  <si>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</si>
  <si>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</si>
  <si>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</si>
  <si>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</si>
  <si>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</si>
  <si>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</si>
  <si>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</si>
  <si>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</si>
  <si>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</si>
  <si>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</si>
  <si>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</si>
  <si>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</si>
  <si>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</si>
  <si>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</si>
  <si>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ViPa = Vihdin Pallo  (1967)</t>
  </si>
  <si>
    <t>3.</t>
  </si>
  <si>
    <t>ViPa</t>
  </si>
  <si>
    <t>5.</t>
  </si>
  <si>
    <t>play off</t>
  </si>
  <si>
    <t>1.</t>
  </si>
  <si>
    <t>11.</t>
  </si>
  <si>
    <t>karsintasarja</t>
  </si>
  <si>
    <t>12.</t>
  </si>
  <si>
    <t>ykköspesis</t>
  </si>
  <si>
    <t>12.4.1978</t>
  </si>
  <si>
    <t>KJK-Pesis</t>
  </si>
  <si>
    <t>KJK-Pesis, Koria  (1978)</t>
  </si>
  <si>
    <t>suomensarja</t>
  </si>
  <si>
    <t>ViPa  2</t>
  </si>
  <si>
    <t>PuMu</t>
  </si>
  <si>
    <t>PuMu = Puna-Mustat, Helsinki  (1941)</t>
  </si>
  <si>
    <t>ENSIMMÄISET</t>
  </si>
  <si>
    <t>Ottelu</t>
  </si>
  <si>
    <t>1.  ottelu</t>
  </si>
  <si>
    <t>Lyöty juoksu</t>
  </si>
  <si>
    <t>Tuotu juoksu</t>
  </si>
  <si>
    <t>Kunnari</t>
  </si>
  <si>
    <t>18.05. 1994  ViPa - Roihu  2-0  (16-1, 9-5)</t>
  </si>
  <si>
    <t xml:space="preserve">  16 v   1 kk   6 pv</t>
  </si>
  <si>
    <t>4.  ottelu</t>
  </si>
  <si>
    <t>12.06. 1996  ViPa - Turku-Pesis  2-0  (4-1, 5-1)</t>
  </si>
  <si>
    <t xml:space="preserve">  18 v   2 kk   0 pv</t>
  </si>
  <si>
    <t>10.</t>
  </si>
  <si>
    <t>Petra Saikku os. Simolin</t>
  </si>
  <si>
    <t>****</t>
  </si>
  <si>
    <t>Seurat;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</si>
</sst>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1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165" fontId="2" fillId="7" borderId="3" xfId="1" quotePrefix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4" fillId="3" borderId="2" xfId="0" applyFont="1" applyFill="1" applyBorder="1"/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1" fontId="2" fillId="4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9"/>
  <sheetViews>
    <sheetView tabSelected="1" zoomScale="93" zoomScaleNormal="93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1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85546875" style="26" customWidth="1"/>
    <col min="33" max="33" width="2" style="26" customWidth="1"/>
    <col min="34" max="34" width="9.140625" style="26"/>
    <col min="35" max="35" width="30.42578125" style="26" customWidth="1"/>
    <col min="36" max="16384" width="9.140625" style="26"/>
  </cols>
  <sheetData>
    <row r="1" spans="1:38" s="10" customFormat="1" ht="15" customHeight="1" x14ac:dyDescent="0.25">
      <c r="A1" s="1"/>
      <c r="B1" s="29" t="s">
        <v>63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1" t="s">
        <v>65</v>
      </c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58" t="s">
        <v>34</v>
      </c>
      <c r="AI3" s="9"/>
      <c r="AJ3" s="9"/>
      <c r="AK3" s="9"/>
      <c r="AL3" s="9"/>
    </row>
    <row r="4" spans="1:38" ht="15" customHeight="1" x14ac:dyDescent="0.25">
      <c r="A4" s="1"/>
      <c r="B4" s="27">
        <v>1994</v>
      </c>
      <c r="C4" s="27" t="s">
        <v>35</v>
      </c>
      <c r="D4" s="29" t="s">
        <v>36</v>
      </c>
      <c r="E4" s="59">
        <v>1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60">
        <v>0</v>
      </c>
      <c r="O4" s="37">
        <v>1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>
        <v>1</v>
      </c>
      <c r="AF4" s="14"/>
      <c r="AG4" s="24"/>
      <c r="AH4" s="1" t="s">
        <v>46</v>
      </c>
      <c r="AI4" s="9"/>
      <c r="AJ4" s="9"/>
      <c r="AK4" s="9"/>
      <c r="AL4" s="9"/>
    </row>
    <row r="5" spans="1:38" ht="15" customHeight="1" x14ac:dyDescent="0.25">
      <c r="A5" s="1"/>
      <c r="B5" s="71">
        <v>1995</v>
      </c>
      <c r="C5" s="71"/>
      <c r="D5" s="72" t="s">
        <v>48</v>
      </c>
      <c r="E5" s="73"/>
      <c r="F5" s="74" t="s">
        <v>47</v>
      </c>
      <c r="G5" s="71"/>
      <c r="H5" s="71"/>
      <c r="I5" s="71"/>
      <c r="J5" s="71"/>
      <c r="K5" s="71"/>
      <c r="L5" s="71"/>
      <c r="M5" s="71"/>
      <c r="N5" s="75"/>
      <c r="O5" s="37">
        <v>0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1" t="s">
        <v>50</v>
      </c>
      <c r="AI5" s="9"/>
      <c r="AJ5" s="9"/>
      <c r="AK5" s="9"/>
      <c r="AL5" s="9"/>
    </row>
    <row r="6" spans="1:38" ht="15" customHeight="1" x14ac:dyDescent="0.25">
      <c r="A6" s="1"/>
      <c r="B6" s="27">
        <v>1996</v>
      </c>
      <c r="C6" s="27" t="s">
        <v>37</v>
      </c>
      <c r="D6" s="29" t="s">
        <v>36</v>
      </c>
      <c r="E6" s="59">
        <v>4</v>
      </c>
      <c r="F6" s="27">
        <v>1</v>
      </c>
      <c r="G6" s="27">
        <v>3</v>
      </c>
      <c r="H6" s="27">
        <v>1</v>
      </c>
      <c r="I6" s="27">
        <v>5</v>
      </c>
      <c r="J6" s="27">
        <v>0</v>
      </c>
      <c r="K6" s="27">
        <v>0</v>
      </c>
      <c r="L6" s="27">
        <v>1</v>
      </c>
      <c r="M6" s="27">
        <v>4</v>
      </c>
      <c r="N6" s="30">
        <v>0.5</v>
      </c>
      <c r="O6" s="37">
        <v>10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 t="s">
        <v>38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1997</v>
      </c>
      <c r="C7" s="27" t="s">
        <v>37</v>
      </c>
      <c r="D7" s="29" t="s">
        <v>36</v>
      </c>
      <c r="E7" s="59">
        <v>3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f>PRODUCT(F7+G7)</f>
        <v>0</v>
      </c>
      <c r="N7" s="30">
        <v>0</v>
      </c>
      <c r="O7" s="37">
        <v>2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>
        <v>1</v>
      </c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1998</v>
      </c>
      <c r="C8" s="27" t="s">
        <v>39</v>
      </c>
      <c r="D8" s="29" t="s">
        <v>36</v>
      </c>
      <c r="E8" s="59">
        <v>5</v>
      </c>
      <c r="F8" s="27">
        <v>0</v>
      </c>
      <c r="G8" s="27">
        <v>3</v>
      </c>
      <c r="H8" s="27">
        <v>0</v>
      </c>
      <c r="I8" s="27">
        <v>3</v>
      </c>
      <c r="J8" s="27">
        <v>0</v>
      </c>
      <c r="K8" s="27">
        <v>0</v>
      </c>
      <c r="L8" s="27">
        <v>0</v>
      </c>
      <c r="M8" s="27">
        <f>PRODUCT(F8+G8)</f>
        <v>3</v>
      </c>
      <c r="N8" s="30">
        <v>0.2</v>
      </c>
      <c r="O8" s="37">
        <f t="shared" ref="O8" si="0">PRODUCT(I8/N8)</f>
        <v>15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>
        <v>1</v>
      </c>
      <c r="AD8" s="27"/>
      <c r="AE8" s="27"/>
      <c r="AF8" s="14" t="s">
        <v>38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1999</v>
      </c>
      <c r="C9" s="27" t="s">
        <v>35</v>
      </c>
      <c r="D9" s="29" t="s">
        <v>36</v>
      </c>
      <c r="E9" s="59">
        <v>1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f>PRODUCT(F9+G9)</f>
        <v>0</v>
      </c>
      <c r="N9" s="30">
        <v>0</v>
      </c>
      <c r="O9" s="37">
        <v>3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>
        <v>1</v>
      </c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63">
        <v>1999</v>
      </c>
      <c r="C10" s="63"/>
      <c r="D10" s="64" t="s">
        <v>45</v>
      </c>
      <c r="E10" s="65"/>
      <c r="F10" s="66" t="s">
        <v>43</v>
      </c>
      <c r="G10" s="68"/>
      <c r="H10" s="67"/>
      <c r="I10" s="63"/>
      <c r="J10" s="63"/>
      <c r="K10" s="63"/>
      <c r="L10" s="63"/>
      <c r="M10" s="63"/>
      <c r="N10" s="69"/>
      <c r="O10" s="37">
        <v>0</v>
      </c>
      <c r="P10" s="27"/>
      <c r="Q10" s="27"/>
      <c r="R10" s="27"/>
      <c r="S10" s="27"/>
      <c r="T10" s="27"/>
      <c r="U10" s="70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2001</v>
      </c>
      <c r="C11" s="27" t="s">
        <v>40</v>
      </c>
      <c r="D11" s="29" t="s">
        <v>36</v>
      </c>
      <c r="E11" s="59">
        <v>24</v>
      </c>
      <c r="F11" s="27">
        <v>0</v>
      </c>
      <c r="G11" s="27">
        <v>7</v>
      </c>
      <c r="H11" s="76">
        <v>1</v>
      </c>
      <c r="I11" s="27">
        <v>22</v>
      </c>
      <c r="J11" s="27">
        <v>2</v>
      </c>
      <c r="K11" s="27">
        <v>5</v>
      </c>
      <c r="L11" s="27">
        <v>8</v>
      </c>
      <c r="M11" s="27">
        <f>PRODUCT(F11+G11)</f>
        <v>7</v>
      </c>
      <c r="N11" s="61">
        <v>0.253</v>
      </c>
      <c r="O11" s="37">
        <f>PRODUCT(I11/N11)</f>
        <v>86.956521739130437</v>
      </c>
      <c r="P11" s="27"/>
      <c r="Q11" s="27"/>
      <c r="R11" s="27"/>
      <c r="S11" s="27"/>
      <c r="T11" s="27"/>
      <c r="U11" s="28">
        <v>7</v>
      </c>
      <c r="V11" s="28">
        <v>0</v>
      </c>
      <c r="W11" s="28">
        <v>9</v>
      </c>
      <c r="X11" s="28">
        <v>0</v>
      </c>
      <c r="Y11" s="28">
        <v>16</v>
      </c>
      <c r="Z11" s="27"/>
      <c r="AA11" s="27"/>
      <c r="AB11" s="27"/>
      <c r="AC11" s="27"/>
      <c r="AD11" s="27"/>
      <c r="AE11" s="27"/>
      <c r="AF11" s="62" t="s">
        <v>41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2002</v>
      </c>
      <c r="C12" s="27" t="s">
        <v>42</v>
      </c>
      <c r="D12" s="29" t="s">
        <v>36</v>
      </c>
      <c r="E12" s="59">
        <v>24</v>
      </c>
      <c r="F12" s="27">
        <v>0</v>
      </c>
      <c r="G12" s="27">
        <v>11</v>
      </c>
      <c r="H12" s="76">
        <v>0</v>
      </c>
      <c r="I12" s="27">
        <v>37</v>
      </c>
      <c r="J12" s="27">
        <v>8</v>
      </c>
      <c r="K12" s="27">
        <v>7</v>
      </c>
      <c r="L12" s="27">
        <v>11</v>
      </c>
      <c r="M12" s="27">
        <f>PRODUCT(F12+G12)</f>
        <v>11</v>
      </c>
      <c r="N12" s="30">
        <v>0.35899999999999999</v>
      </c>
      <c r="O12" s="37">
        <f>PRODUCT(I12/N12)</f>
        <v>103.06406685236769</v>
      </c>
      <c r="P12" s="27"/>
      <c r="Q12" s="27"/>
      <c r="R12" s="27"/>
      <c r="S12" s="27"/>
      <c r="T12" s="27"/>
      <c r="U12" s="28">
        <v>7</v>
      </c>
      <c r="V12" s="28">
        <v>0</v>
      </c>
      <c r="W12" s="28">
        <v>5</v>
      </c>
      <c r="X12" s="28">
        <v>2</v>
      </c>
      <c r="Y12" s="28">
        <v>15</v>
      </c>
      <c r="Z12" s="27"/>
      <c r="AA12" s="27"/>
      <c r="AB12" s="27"/>
      <c r="AC12" s="27"/>
      <c r="AD12" s="27"/>
      <c r="AE12" s="27"/>
      <c r="AF12" s="62" t="s">
        <v>41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63">
        <v>2003</v>
      </c>
      <c r="C13" s="63"/>
      <c r="D13" s="64" t="s">
        <v>36</v>
      </c>
      <c r="E13" s="65"/>
      <c r="F13" s="66" t="s">
        <v>43</v>
      </c>
      <c r="G13" s="68"/>
      <c r="H13" s="67"/>
      <c r="I13" s="63"/>
      <c r="J13" s="63"/>
      <c r="K13" s="63"/>
      <c r="L13" s="63"/>
      <c r="M13" s="63"/>
      <c r="N13" s="63"/>
      <c r="O13" s="37">
        <v>0</v>
      </c>
      <c r="P13" s="27"/>
      <c r="Q13" s="27"/>
      <c r="R13" s="27"/>
      <c r="S13" s="27"/>
      <c r="T13" s="27"/>
      <c r="U13" s="28">
        <v>6</v>
      </c>
      <c r="V13" s="28">
        <v>1</v>
      </c>
      <c r="W13" s="28">
        <v>9</v>
      </c>
      <c r="X13" s="28">
        <v>1</v>
      </c>
      <c r="Y13" s="28">
        <v>11</v>
      </c>
      <c r="Z13" s="27"/>
      <c r="AA13" s="27"/>
      <c r="AB13" s="27"/>
      <c r="AC13" s="27"/>
      <c r="AD13" s="27"/>
      <c r="AE13" s="27"/>
      <c r="AF13" s="62" t="s">
        <v>41</v>
      </c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 t="s">
        <v>64</v>
      </c>
      <c r="C14" s="27"/>
      <c r="D14" s="29"/>
      <c r="E14" s="59"/>
      <c r="F14" s="27"/>
      <c r="G14" s="27"/>
      <c r="H14" s="76"/>
      <c r="I14" s="27"/>
      <c r="J14" s="27"/>
      <c r="K14" s="27"/>
      <c r="L14" s="27"/>
      <c r="M14" s="27"/>
      <c r="N14" s="30"/>
      <c r="O14" s="37">
        <v>0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71">
        <v>2006</v>
      </c>
      <c r="C15" s="71"/>
      <c r="D15" s="72" t="s">
        <v>49</v>
      </c>
      <c r="E15" s="73"/>
      <c r="F15" s="74" t="s">
        <v>47</v>
      </c>
      <c r="G15" s="71"/>
      <c r="H15" s="77"/>
      <c r="I15" s="71"/>
      <c r="J15" s="71"/>
      <c r="K15" s="71"/>
      <c r="L15" s="71"/>
      <c r="M15" s="71"/>
      <c r="N15" s="78"/>
      <c r="O15" s="37">
        <v>0</v>
      </c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71">
        <v>2007</v>
      </c>
      <c r="C16" s="71"/>
      <c r="D16" s="72" t="s">
        <v>36</v>
      </c>
      <c r="E16" s="73"/>
      <c r="F16" s="74" t="s">
        <v>47</v>
      </c>
      <c r="G16" s="71"/>
      <c r="H16" s="71"/>
      <c r="I16" s="71"/>
      <c r="J16" s="71"/>
      <c r="K16" s="71"/>
      <c r="L16" s="71"/>
      <c r="M16" s="71"/>
      <c r="N16" s="75"/>
      <c r="O16" s="37">
        <v>0</v>
      </c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71">
        <v>2008</v>
      </c>
      <c r="C17" s="71"/>
      <c r="D17" s="72" t="s">
        <v>36</v>
      </c>
      <c r="E17" s="73"/>
      <c r="F17" s="74" t="s">
        <v>47</v>
      </c>
      <c r="G17" s="71"/>
      <c r="H17" s="71"/>
      <c r="I17" s="71"/>
      <c r="J17" s="71"/>
      <c r="K17" s="71"/>
      <c r="L17" s="71"/>
      <c r="M17" s="71"/>
      <c r="N17" s="78"/>
      <c r="O17" s="37">
        <v>0</v>
      </c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27"/>
      <c r="AA17" s="27"/>
      <c r="AB17" s="27"/>
      <c r="AC17" s="27"/>
      <c r="AD17" s="27"/>
      <c r="AE17" s="27"/>
      <c r="AF17" s="14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71">
        <v>2009</v>
      </c>
      <c r="C18" s="71"/>
      <c r="D18" s="72" t="s">
        <v>36</v>
      </c>
      <c r="E18" s="73"/>
      <c r="F18" s="74" t="s">
        <v>47</v>
      </c>
      <c r="G18" s="71"/>
      <c r="H18" s="77"/>
      <c r="I18" s="71"/>
      <c r="J18" s="71"/>
      <c r="K18" s="71"/>
      <c r="L18" s="71"/>
      <c r="M18" s="71"/>
      <c r="N18" s="78"/>
      <c r="O18" s="37">
        <v>0</v>
      </c>
      <c r="P18" s="27"/>
      <c r="Q18" s="27"/>
      <c r="R18" s="27"/>
      <c r="S18" s="27"/>
      <c r="T18" s="27"/>
      <c r="U18" s="28"/>
      <c r="V18" s="28"/>
      <c r="W18" s="28"/>
      <c r="X18" s="28"/>
      <c r="Y18" s="28"/>
      <c r="Z18" s="27"/>
      <c r="AA18" s="27"/>
      <c r="AB18" s="27"/>
      <c r="AC18" s="27"/>
      <c r="AD18" s="27"/>
      <c r="AE18" s="27"/>
      <c r="AF18" s="14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27" t="s">
        <v>64</v>
      </c>
      <c r="C19" s="33"/>
      <c r="D19" s="29"/>
      <c r="E19" s="59"/>
      <c r="F19" s="80"/>
      <c r="G19" s="27"/>
      <c r="H19" s="76"/>
      <c r="I19" s="27"/>
      <c r="J19" s="27"/>
      <c r="K19" s="27"/>
      <c r="L19" s="27"/>
      <c r="M19" s="27"/>
      <c r="N19" s="30"/>
      <c r="O19" s="37">
        <v>0</v>
      </c>
      <c r="P19" s="27"/>
      <c r="Q19" s="27"/>
      <c r="R19" s="27"/>
      <c r="S19" s="27"/>
      <c r="T19" s="27"/>
      <c r="U19" s="28"/>
      <c r="V19" s="28"/>
      <c r="W19" s="28"/>
      <c r="X19" s="28"/>
      <c r="Y19" s="28"/>
      <c r="Z19" s="27"/>
      <c r="AA19" s="27"/>
      <c r="AB19" s="27"/>
      <c r="AC19" s="27"/>
      <c r="AD19" s="27"/>
      <c r="AE19" s="27"/>
      <c r="AF19" s="14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71">
        <v>2012</v>
      </c>
      <c r="C20" s="79"/>
      <c r="D20" s="72" t="s">
        <v>48</v>
      </c>
      <c r="E20" s="73"/>
      <c r="F20" s="74" t="s">
        <v>47</v>
      </c>
      <c r="G20" s="71"/>
      <c r="H20" s="77"/>
      <c r="I20" s="71"/>
      <c r="J20" s="71"/>
      <c r="K20" s="71"/>
      <c r="L20" s="71"/>
      <c r="M20" s="71"/>
      <c r="N20" s="78"/>
      <c r="O20" s="37">
        <v>0</v>
      </c>
      <c r="P20" s="27"/>
      <c r="Q20" s="27"/>
      <c r="R20" s="27"/>
      <c r="S20" s="27"/>
      <c r="T20" s="27"/>
      <c r="U20" s="28"/>
      <c r="V20" s="28"/>
      <c r="W20" s="28"/>
      <c r="X20" s="28"/>
      <c r="Y20" s="28"/>
      <c r="Z20" s="27"/>
      <c r="AA20" s="27"/>
      <c r="AB20" s="27"/>
      <c r="AC20" s="27"/>
      <c r="AD20" s="27"/>
      <c r="AE20" s="27"/>
      <c r="AF20" s="14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63">
        <v>2012</v>
      </c>
      <c r="C21" s="63"/>
      <c r="D21" s="64" t="s">
        <v>36</v>
      </c>
      <c r="E21" s="65"/>
      <c r="F21" s="66" t="s">
        <v>43</v>
      </c>
      <c r="G21" s="68"/>
      <c r="H21" s="67"/>
      <c r="I21" s="63"/>
      <c r="J21" s="63"/>
      <c r="K21" s="63"/>
      <c r="L21" s="63"/>
      <c r="M21" s="63"/>
      <c r="N21" s="63"/>
      <c r="O21" s="37">
        <v>0</v>
      </c>
      <c r="P21" s="27"/>
      <c r="Q21" s="27"/>
      <c r="R21" s="27"/>
      <c r="S21" s="27"/>
      <c r="T21" s="27"/>
      <c r="U21" s="28"/>
      <c r="V21" s="28"/>
      <c r="W21" s="28"/>
      <c r="X21" s="28"/>
      <c r="Y21" s="28"/>
      <c r="Z21" s="27"/>
      <c r="AA21" s="27"/>
      <c r="AB21" s="27"/>
      <c r="AC21" s="27"/>
      <c r="AD21" s="27"/>
      <c r="AE21" s="27"/>
      <c r="AF21" s="14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71">
        <v>2013</v>
      </c>
      <c r="C22" s="79"/>
      <c r="D22" s="72" t="s">
        <v>48</v>
      </c>
      <c r="E22" s="73"/>
      <c r="F22" s="74" t="s">
        <v>47</v>
      </c>
      <c r="G22" s="71"/>
      <c r="H22" s="77"/>
      <c r="I22" s="71"/>
      <c r="J22" s="71"/>
      <c r="K22" s="71"/>
      <c r="L22" s="71"/>
      <c r="M22" s="71"/>
      <c r="N22" s="78"/>
      <c r="O22" s="37">
        <v>0</v>
      </c>
      <c r="P22" s="27"/>
      <c r="Q22" s="27"/>
      <c r="R22" s="27"/>
      <c r="S22" s="27"/>
      <c r="T22" s="27"/>
      <c r="U22" s="28"/>
      <c r="V22" s="28"/>
      <c r="W22" s="28"/>
      <c r="X22" s="28"/>
      <c r="Y22" s="28"/>
      <c r="Z22" s="27"/>
      <c r="AA22" s="27"/>
      <c r="AB22" s="27"/>
      <c r="AC22" s="27"/>
      <c r="AD22" s="27"/>
      <c r="AE22" s="27"/>
      <c r="AF22" s="14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71">
        <v>2014</v>
      </c>
      <c r="C23" s="79"/>
      <c r="D23" s="72" t="s">
        <v>48</v>
      </c>
      <c r="E23" s="73"/>
      <c r="F23" s="74" t="s">
        <v>47</v>
      </c>
      <c r="G23" s="71"/>
      <c r="H23" s="77"/>
      <c r="I23" s="71"/>
      <c r="J23" s="71"/>
      <c r="K23" s="71"/>
      <c r="L23" s="71"/>
      <c r="M23" s="71"/>
      <c r="N23" s="78"/>
      <c r="O23" s="37"/>
      <c r="P23" s="27"/>
      <c r="Q23" s="27"/>
      <c r="R23" s="27"/>
      <c r="S23" s="27"/>
      <c r="T23" s="27"/>
      <c r="U23" s="28"/>
      <c r="V23" s="28"/>
      <c r="W23" s="28"/>
      <c r="X23" s="28"/>
      <c r="Y23" s="28"/>
      <c r="Z23" s="27"/>
      <c r="AA23" s="27"/>
      <c r="AB23" s="27"/>
      <c r="AC23" s="27"/>
      <c r="AD23" s="27"/>
      <c r="AE23" s="27"/>
      <c r="AF23" s="14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27">
        <v>2014</v>
      </c>
      <c r="C24" s="33" t="s">
        <v>62</v>
      </c>
      <c r="D24" s="29" t="s">
        <v>36</v>
      </c>
      <c r="E24" s="59">
        <v>2</v>
      </c>
      <c r="F24" s="27">
        <v>0</v>
      </c>
      <c r="G24" s="27">
        <v>0</v>
      </c>
      <c r="H24" s="76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30">
        <v>0</v>
      </c>
      <c r="O24" s="37">
        <v>8</v>
      </c>
      <c r="P24" s="27"/>
      <c r="Q24" s="27"/>
      <c r="R24" s="27"/>
      <c r="S24" s="27"/>
      <c r="T24" s="27"/>
      <c r="U24" s="28"/>
      <c r="V24" s="28"/>
      <c r="W24" s="28"/>
      <c r="X24" s="28"/>
      <c r="Y24" s="28"/>
      <c r="Z24" s="27"/>
      <c r="AA24" s="27"/>
      <c r="AB24" s="27"/>
      <c r="AC24" s="27"/>
      <c r="AD24" s="27"/>
      <c r="AE24" s="27"/>
      <c r="AF24" s="14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7" t="s">
        <v>9</v>
      </c>
      <c r="C25" s="18"/>
      <c r="D25" s="16"/>
      <c r="E25" s="97">
        <f t="shared" ref="E25:M25" si="1">SUM(E4:E24)</f>
        <v>64</v>
      </c>
      <c r="F25" s="97">
        <f t="shared" si="1"/>
        <v>1</v>
      </c>
      <c r="G25" s="97">
        <f t="shared" si="1"/>
        <v>24</v>
      </c>
      <c r="H25" s="97">
        <f t="shared" si="1"/>
        <v>2</v>
      </c>
      <c r="I25" s="97">
        <f t="shared" si="1"/>
        <v>67</v>
      </c>
      <c r="J25" s="97">
        <f t="shared" si="1"/>
        <v>10</v>
      </c>
      <c r="K25" s="97">
        <f t="shared" si="1"/>
        <v>12</v>
      </c>
      <c r="L25" s="97">
        <f t="shared" si="1"/>
        <v>20</v>
      </c>
      <c r="M25" s="97">
        <f t="shared" si="1"/>
        <v>25</v>
      </c>
      <c r="N25" s="31">
        <f>PRODUCT(I25/O25)</f>
        <v>0.29255011705304484</v>
      </c>
      <c r="O25" s="32">
        <f>SUM(O4:O24)</f>
        <v>229.02058859149813</v>
      </c>
      <c r="P25" s="19">
        <f t="shared" ref="P25:AE25" si="2">SUM(P4:P18)</f>
        <v>0</v>
      </c>
      <c r="Q25" s="19">
        <f t="shared" si="2"/>
        <v>0</v>
      </c>
      <c r="R25" s="19">
        <f t="shared" si="2"/>
        <v>0</v>
      </c>
      <c r="S25" s="19">
        <f t="shared" si="2"/>
        <v>0</v>
      </c>
      <c r="T25" s="19">
        <f t="shared" si="2"/>
        <v>0</v>
      </c>
      <c r="U25" s="19">
        <f t="shared" si="2"/>
        <v>20</v>
      </c>
      <c r="V25" s="19">
        <f t="shared" si="2"/>
        <v>1</v>
      </c>
      <c r="W25" s="19">
        <f t="shared" si="2"/>
        <v>23</v>
      </c>
      <c r="X25" s="19">
        <f t="shared" si="2"/>
        <v>3</v>
      </c>
      <c r="Y25" s="19">
        <f t="shared" si="2"/>
        <v>42</v>
      </c>
      <c r="Z25" s="19">
        <f t="shared" si="2"/>
        <v>0</v>
      </c>
      <c r="AA25" s="19">
        <f t="shared" si="2"/>
        <v>0</v>
      </c>
      <c r="AB25" s="19">
        <f t="shared" si="2"/>
        <v>1</v>
      </c>
      <c r="AC25" s="19">
        <f t="shared" si="2"/>
        <v>1</v>
      </c>
      <c r="AD25" s="19">
        <f t="shared" si="2"/>
        <v>0</v>
      </c>
      <c r="AE25" s="19">
        <f t="shared" si="2"/>
        <v>2</v>
      </c>
      <c r="AF25" s="14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29" t="s">
        <v>2</v>
      </c>
      <c r="C26" s="33"/>
      <c r="D26" s="34">
        <f>SUM(F25:H25)+((I25-F25-G25)/3)+(E25/3)+(Z25*25)+(AA25*25)+(AB25*10)+(AC25*25)+(AD25*20)+(AE25*15)-15-25-15</f>
        <v>72.333333333333329</v>
      </c>
      <c r="E26" s="1"/>
      <c r="F26" s="1"/>
      <c r="G26" s="1"/>
      <c r="H26" s="1"/>
      <c r="I26" s="1"/>
      <c r="J26" s="1"/>
      <c r="K26" s="1"/>
      <c r="L26" s="1"/>
      <c r="M26" s="1"/>
      <c r="N26" s="3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36"/>
      <c r="AE26" s="1"/>
      <c r="AF26" s="1"/>
      <c r="AG26" s="24"/>
      <c r="AH26" s="9"/>
      <c r="AI26" s="9"/>
      <c r="AJ26" s="9"/>
      <c r="AK26" s="9"/>
      <c r="AL26" s="9"/>
    </row>
    <row r="27" spans="1:38" s="10" customFormat="1" ht="15" customHeight="1" x14ac:dyDescent="0.25">
      <c r="A27" s="1"/>
      <c r="B27" s="1"/>
      <c r="C27" s="1"/>
      <c r="D27" s="25"/>
      <c r="E27" s="1"/>
      <c r="F27" s="1"/>
      <c r="G27" s="1"/>
      <c r="H27" s="1"/>
      <c r="I27" s="1"/>
      <c r="J27" s="1"/>
      <c r="K27" s="1"/>
      <c r="L27" s="1"/>
      <c r="M27" s="1"/>
      <c r="N27" s="35"/>
      <c r="O27" s="37"/>
      <c r="P27" s="1"/>
      <c r="Q27" s="38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23" t="s">
        <v>16</v>
      </c>
      <c r="C28" s="40"/>
      <c r="D28" s="40"/>
      <c r="E28" s="19" t="s">
        <v>4</v>
      </c>
      <c r="F28" s="19" t="s">
        <v>13</v>
      </c>
      <c r="G28" s="16" t="s">
        <v>14</v>
      </c>
      <c r="H28" s="19" t="s">
        <v>15</v>
      </c>
      <c r="I28" s="19" t="s">
        <v>3</v>
      </c>
      <c r="J28" s="1"/>
      <c r="K28" s="19" t="s">
        <v>25</v>
      </c>
      <c r="L28" s="19" t="s">
        <v>26</v>
      </c>
      <c r="M28" s="19" t="s">
        <v>27</v>
      </c>
      <c r="N28" s="31" t="s">
        <v>33</v>
      </c>
      <c r="O28" s="25"/>
      <c r="P28" s="41" t="s">
        <v>51</v>
      </c>
      <c r="Q28" s="13"/>
      <c r="R28" s="13"/>
      <c r="S28" s="13"/>
      <c r="T28" s="81"/>
      <c r="U28" s="81"/>
      <c r="V28" s="81"/>
      <c r="W28" s="81"/>
      <c r="X28" s="81"/>
      <c r="Y28" s="13"/>
      <c r="Z28" s="13"/>
      <c r="AA28" s="13"/>
      <c r="AB28" s="13"/>
      <c r="AC28" s="13"/>
      <c r="AD28" s="13"/>
      <c r="AE28" s="13"/>
      <c r="AF28" s="76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41" t="s">
        <v>17</v>
      </c>
      <c r="C29" s="13"/>
      <c r="D29" s="42"/>
      <c r="E29" s="27">
        <f>PRODUCT(E25)</f>
        <v>64</v>
      </c>
      <c r="F29" s="27">
        <f>PRODUCT(F25)</f>
        <v>1</v>
      </c>
      <c r="G29" s="27">
        <f>PRODUCT(G25)</f>
        <v>24</v>
      </c>
      <c r="H29" s="27">
        <f>PRODUCT(H25)</f>
        <v>2</v>
      </c>
      <c r="I29" s="27">
        <f>PRODUCT(I25)</f>
        <v>67</v>
      </c>
      <c r="J29" s="1"/>
      <c r="K29" s="43">
        <f>PRODUCT((F29+G29)/E29)</f>
        <v>0.390625</v>
      </c>
      <c r="L29" s="43">
        <f>PRODUCT(H29/E29)</f>
        <v>3.125E-2</v>
      </c>
      <c r="M29" s="43">
        <f>PRODUCT(I29/E29)</f>
        <v>1.046875</v>
      </c>
      <c r="N29" s="30">
        <f>PRODUCT(N25)</f>
        <v>0.29255011705304484</v>
      </c>
      <c r="O29" s="25">
        <f>PRODUCT(O25)</f>
        <v>229.02058859149813</v>
      </c>
      <c r="P29" s="82" t="s">
        <v>52</v>
      </c>
      <c r="Q29" s="83"/>
      <c r="R29" s="83"/>
      <c r="S29" s="84" t="s">
        <v>57</v>
      </c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5" t="s">
        <v>53</v>
      </c>
      <c r="AE29" s="85"/>
      <c r="AF29" s="86" t="s">
        <v>58</v>
      </c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44" t="s">
        <v>18</v>
      </c>
      <c r="C30" s="45"/>
      <c r="D30" s="46"/>
      <c r="E30" s="27"/>
      <c r="F30" s="27"/>
      <c r="G30" s="27"/>
      <c r="H30" s="27"/>
      <c r="I30" s="27"/>
      <c r="J30" s="1"/>
      <c r="K30" s="43"/>
      <c r="L30" s="43"/>
      <c r="M30" s="43"/>
      <c r="N30" s="30"/>
      <c r="O30" s="25"/>
      <c r="P30" s="87" t="s">
        <v>54</v>
      </c>
      <c r="Q30" s="88"/>
      <c r="R30" s="88"/>
      <c r="S30" s="89" t="s">
        <v>60</v>
      </c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 t="s">
        <v>59</v>
      </c>
      <c r="AE30" s="90"/>
      <c r="AF30" s="91" t="s">
        <v>61</v>
      </c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47" t="s">
        <v>19</v>
      </c>
      <c r="C31" s="48"/>
      <c r="D31" s="49"/>
      <c r="E31" s="28">
        <f>PRODUCT(U25)</f>
        <v>20</v>
      </c>
      <c r="F31" s="28">
        <f>PRODUCT(V25)</f>
        <v>1</v>
      </c>
      <c r="G31" s="28">
        <f>PRODUCT(W25)</f>
        <v>23</v>
      </c>
      <c r="H31" s="28">
        <f>PRODUCT(X25)</f>
        <v>3</v>
      </c>
      <c r="I31" s="28">
        <f>PRODUCT(Y25)</f>
        <v>42</v>
      </c>
      <c r="J31" s="1"/>
      <c r="K31" s="50">
        <f>PRODUCT((F31+G31)/E31)</f>
        <v>1.2</v>
      </c>
      <c r="L31" s="50">
        <f>PRODUCT(H31/E31)</f>
        <v>0.15</v>
      </c>
      <c r="M31" s="50">
        <f>PRODUCT(I31/E31)</f>
        <v>2.1</v>
      </c>
      <c r="N31" s="51">
        <f>PRODUCT(I31/O31)</f>
        <v>0.4</v>
      </c>
      <c r="O31" s="25">
        <v>105</v>
      </c>
      <c r="P31" s="87" t="s">
        <v>55</v>
      </c>
      <c r="Q31" s="88"/>
      <c r="R31" s="88"/>
      <c r="S31" s="89" t="s">
        <v>60</v>
      </c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90" t="s">
        <v>59</v>
      </c>
      <c r="AE31" s="90"/>
      <c r="AF31" s="91" t="s">
        <v>61</v>
      </c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52" t="s">
        <v>20</v>
      </c>
      <c r="C32" s="53"/>
      <c r="D32" s="54"/>
      <c r="E32" s="19">
        <f>SUM(E29:E31)</f>
        <v>84</v>
      </c>
      <c r="F32" s="19">
        <f>SUM(F29:F31)</f>
        <v>2</v>
      </c>
      <c r="G32" s="19">
        <f>SUM(G29:G31)</f>
        <v>47</v>
      </c>
      <c r="H32" s="19">
        <f>SUM(H29:H31)</f>
        <v>5</v>
      </c>
      <c r="I32" s="19">
        <f>SUM(I29:I31)</f>
        <v>109</v>
      </c>
      <c r="J32" s="1"/>
      <c r="K32" s="55">
        <f>PRODUCT((F32+G32)/E32)</f>
        <v>0.58333333333333337</v>
      </c>
      <c r="L32" s="55">
        <f>PRODUCT(H32/E32)</f>
        <v>5.9523809523809521E-2</v>
      </c>
      <c r="M32" s="55">
        <f>PRODUCT(I32/E32)</f>
        <v>1.2976190476190477</v>
      </c>
      <c r="N32" s="31">
        <f>PRODUCT(I32/O32)</f>
        <v>0.32632718976884761</v>
      </c>
      <c r="O32" s="25">
        <f>SUM(O29:O31)</f>
        <v>334.02058859149815</v>
      </c>
      <c r="P32" s="92" t="s">
        <v>56</v>
      </c>
      <c r="Q32" s="93"/>
      <c r="R32" s="93"/>
      <c r="S32" s="94" t="s">
        <v>60</v>
      </c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5" t="s">
        <v>59</v>
      </c>
      <c r="AE32" s="95"/>
      <c r="AF32" s="96" t="s">
        <v>61</v>
      </c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36"/>
      <c r="C33" s="36"/>
      <c r="D33" s="36"/>
      <c r="E33" s="36"/>
      <c r="F33" s="36"/>
      <c r="G33" s="36"/>
      <c r="H33" s="36"/>
      <c r="I33" s="36"/>
      <c r="J33" s="1"/>
      <c r="K33" s="36"/>
      <c r="L33" s="36"/>
      <c r="M33" s="36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58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8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  <row r="210" spans="1:38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8"/>
      <c r="O210" s="25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39"/>
      <c r="AG210" s="24"/>
      <c r="AH210" s="9"/>
      <c r="AI210" s="9"/>
      <c r="AJ210" s="9"/>
      <c r="AK210" s="9"/>
      <c r="AL210" s="9"/>
    </row>
    <row r="211" spans="1:38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38"/>
      <c r="O211" s="25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39"/>
      <c r="AG211" s="24"/>
      <c r="AH211" s="9"/>
      <c r="AI211" s="9"/>
      <c r="AJ211" s="9"/>
      <c r="AK211" s="9"/>
      <c r="AL211" s="9"/>
    </row>
    <row r="212" spans="1:38" ht="1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38"/>
      <c r="O212" s="25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39"/>
      <c r="AG212" s="24"/>
      <c r="AH212" s="9"/>
      <c r="AI212" s="9"/>
      <c r="AJ212" s="9"/>
      <c r="AK212" s="9"/>
      <c r="AL212" s="9"/>
    </row>
    <row r="213" spans="1:38" ht="1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38"/>
      <c r="O213" s="25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39"/>
      <c r="AG213" s="24"/>
      <c r="AH213" s="9"/>
      <c r="AI213" s="9"/>
      <c r="AJ213" s="9"/>
      <c r="AK213" s="9"/>
      <c r="AL213" s="9"/>
    </row>
    <row r="214" spans="1:38" ht="1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38"/>
      <c r="O214" s="25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39"/>
      <c r="AG214" s="24"/>
      <c r="AH214" s="9"/>
      <c r="AI214" s="9"/>
      <c r="AJ214" s="9"/>
      <c r="AK214" s="9"/>
      <c r="AL214" s="9"/>
    </row>
    <row r="215" spans="1:38" ht="1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38"/>
      <c r="O215" s="25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39"/>
      <c r="AG215" s="24"/>
      <c r="AH215" s="9"/>
      <c r="AI215" s="9"/>
      <c r="AJ215" s="9"/>
      <c r="AK215" s="9"/>
      <c r="AL215" s="9"/>
    </row>
    <row r="216" spans="1:38" ht="1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38"/>
      <c r="O216" s="25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39"/>
      <c r="AG216" s="24"/>
      <c r="AH216" s="9"/>
      <c r="AI216" s="9"/>
      <c r="AJ216" s="9"/>
      <c r="AK216" s="9"/>
      <c r="AL216" s="9"/>
    </row>
    <row r="217" spans="1:38" ht="1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38"/>
      <c r="O217" s="25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39"/>
      <c r="AG217" s="24"/>
      <c r="AH217" s="9"/>
      <c r="AI217" s="9"/>
      <c r="AJ217" s="9"/>
      <c r="AK217" s="9"/>
      <c r="AL217" s="9"/>
    </row>
    <row r="218" spans="1:38" ht="1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38"/>
      <c r="O218" s="25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39"/>
      <c r="AG218" s="24"/>
      <c r="AH218" s="9"/>
      <c r="AI218" s="9"/>
      <c r="AJ218" s="9"/>
      <c r="AK218" s="9"/>
      <c r="AL218" s="9"/>
    </row>
    <row r="219" spans="1:38" ht="1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38"/>
      <c r="O219" s="25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39"/>
      <c r="AG219" s="24"/>
      <c r="AH219" s="9"/>
      <c r="AI219" s="9"/>
      <c r="AJ219" s="9"/>
      <c r="AK219" s="9"/>
      <c r="AL219" s="9"/>
    </row>
  </sheetData>
  <sortState ref="B10:AF19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2019-01-31T18:20:48Z</dcterms:modified>
</cp:coreProperties>
</file>