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O17" i="1" s="1"/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H14" i="1" s="1"/>
  <c r="H17" i="1" s="1"/>
  <c r="G10" i="1"/>
  <c r="G14" i="1" s="1"/>
  <c r="G17" i="1" s="1"/>
  <c r="F10" i="1"/>
  <c r="E10" i="1"/>
  <c r="E14" i="1" s="1"/>
  <c r="E17" i="1" s="1"/>
  <c r="I14" i="1" l="1"/>
  <c r="M14" i="1" s="1"/>
  <c r="N10" i="1"/>
  <c r="N14" i="1" s="1"/>
  <c r="F14" i="1"/>
  <c r="F17" i="1" s="1"/>
  <c r="K17" i="1" s="1"/>
  <c r="D11" i="1"/>
  <c r="I17" i="1"/>
  <c r="L14" i="1"/>
  <c r="L17" i="1"/>
  <c r="M17" i="1" l="1"/>
  <c r="N17" i="1"/>
  <c r="K14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<sst xmlns="http://schemas.openxmlformats.org/spreadsheetml/2006/main" count="80" uniqueCount="53">
  <si>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</si>
  <si>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</si>
  <si>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</si>
  <si>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</si>
  <si>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</si>
  <si>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</si>
  <si>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</si>
  <si>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</si>
  <si>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</si>
  <si>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</si>
  <si>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</si>
  <si>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</si>
  <si>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</si>
  <si>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</si>
  <si>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</si>
  <si>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</si>
  <si>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</si>
  <si>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</si>
  <si>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</si>
  <si>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</si>
  <si>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</si>
  <si>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</si>
  <si>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</si>
  <si>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</si>
  <si>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</si>
  <si>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</si>
  <si>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</si>
  <si>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</si>
  <si>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</si>
  <si>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</si>
  <si>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</si>
  <si>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</si>
  <si>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</si>
  <si>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</si>
  <si>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</si>
  <si>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</si>
  <si>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</si>
  <si>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</si>
  <si>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</si>
  <si>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</si>
  <si>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</si>
  <si>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 xml:space="preserve">Lyöty </t>
  </si>
  <si>
    <t xml:space="preserve">Tuotu </t>
  </si>
  <si>
    <t>Espoo</t>
  </si>
  <si>
    <t>Espoo = Espoon Pesis  (1996)</t>
  </si>
  <si>
    <t>Piitu Saarinen</t>
  </si>
  <si>
    <t>Tahko = Hyvinkään Tahko  (1915)</t>
  </si>
  <si>
    <t>Puhti = Kuusankosken Puhti  (1910),  kasvattajaseura</t>
  </si>
  <si>
    <t>Puhti</t>
  </si>
  <si>
    <t>24.06. 2020  Tahko - Pesä Ysit  1-0  (8-8, 12-0)</t>
  </si>
  <si>
    <t>18 v 11 kk 12 pv</t>
  </si>
  <si>
    <t>5.</t>
  </si>
  <si>
    <t>12.07.2001   Valkeala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</si>
</sst>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2016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2017</v>
      </c>
      <c r="C5" s="62"/>
      <c r="D5" s="63" t="s">
        <v>39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2018</v>
      </c>
      <c r="C6" s="62"/>
      <c r="D6" s="63" t="s">
        <v>48</v>
      </c>
      <c r="E6" s="62"/>
      <c r="F6" s="65" t="s">
        <v>38</v>
      </c>
      <c r="G6" s="62"/>
      <c r="H6" s="62"/>
      <c r="I6" s="62"/>
      <c r="J6" s="62"/>
      <c r="K6" s="62"/>
      <c r="L6" s="62"/>
      <c r="M6" s="62"/>
      <c r="N6" s="64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2019</v>
      </c>
      <c r="C7" s="66"/>
      <c r="D7" s="67" t="s">
        <v>43</v>
      </c>
      <c r="E7" s="66"/>
      <c r="F7" s="67" t="s">
        <v>40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6">
        <v>2020</v>
      </c>
      <c r="C8" s="66"/>
      <c r="D8" s="67" t="s">
        <v>43</v>
      </c>
      <c r="E8" s="66"/>
      <c r="F8" s="67" t="s">
        <v>40</v>
      </c>
      <c r="G8" s="69"/>
      <c r="H8" s="68"/>
      <c r="I8" s="66"/>
      <c r="J8" s="66"/>
      <c r="K8" s="66"/>
      <c r="L8" s="66"/>
      <c r="M8" s="66"/>
      <c r="N8" s="66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51</v>
      </c>
      <c r="D9" s="27" t="s">
        <v>39</v>
      </c>
      <c r="E9" s="26">
        <v>2</v>
      </c>
      <c r="F9" s="26">
        <v>0</v>
      </c>
      <c r="G9" s="26">
        <v>1</v>
      </c>
      <c r="H9" s="26">
        <v>0</v>
      </c>
      <c r="I9" s="26">
        <v>2</v>
      </c>
      <c r="J9" s="26">
        <v>0</v>
      </c>
      <c r="K9" s="26">
        <v>0</v>
      </c>
      <c r="L9" s="26">
        <v>1</v>
      </c>
      <c r="M9" s="26">
        <v>1</v>
      </c>
      <c r="N9" s="28">
        <v>0.33300000000000002</v>
      </c>
      <c r="O9" s="24">
        <v>6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2</v>
      </c>
      <c r="F10" s="18">
        <f t="shared" si="0"/>
        <v>0</v>
      </c>
      <c r="G10" s="18">
        <f t="shared" si="0"/>
        <v>1</v>
      </c>
      <c r="H10" s="18">
        <f t="shared" si="0"/>
        <v>0</v>
      </c>
      <c r="I10" s="18">
        <f t="shared" si="0"/>
        <v>2</v>
      </c>
      <c r="J10" s="18">
        <f t="shared" si="0"/>
        <v>0</v>
      </c>
      <c r="K10" s="18">
        <f t="shared" si="0"/>
        <v>0</v>
      </c>
      <c r="L10" s="18">
        <f t="shared" si="0"/>
        <v>1</v>
      </c>
      <c r="M10" s="18">
        <f t="shared" si="0"/>
        <v>1</v>
      </c>
      <c r="N10" s="30">
        <f>PRODUCT(I10/O10)</f>
        <v>0.33333333333333331</v>
      </c>
      <c r="O10" s="31">
        <f t="shared" ref="O10:AE10" si="1">SUM(O4:O9)</f>
        <v>6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7" t="s">
        <v>2</v>
      </c>
      <c r="C11" s="32"/>
      <c r="D11" s="33">
        <f>SUM(F10:H10)+((I10-F10-G10)/3)+(E10/3)+(Z10*25)+(AA10*25)+(AB10*10)+(AC10*25)+(AD10*20)+(AE10*15)</f>
        <v>2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35</v>
      </c>
      <c r="O13" s="24"/>
      <c r="P13" s="39" t="s">
        <v>32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1"/>
      <c r="AC13" s="12"/>
      <c r="AD13" s="12"/>
      <c r="AE13" s="4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1"/>
      <c r="E14" s="26">
        <f>PRODUCT(E10)</f>
        <v>2</v>
      </c>
      <c r="F14" s="26">
        <f>PRODUCT(F10)</f>
        <v>0</v>
      </c>
      <c r="G14" s="26">
        <f>PRODUCT(G10)</f>
        <v>1</v>
      </c>
      <c r="H14" s="26">
        <f>PRODUCT(H10)</f>
        <v>0</v>
      </c>
      <c r="I14" s="26">
        <f>PRODUCT(I10)</f>
        <v>2</v>
      </c>
      <c r="J14" s="1"/>
      <c r="K14" s="42">
        <f>PRODUCT((F14+G14)/E14)</f>
        <v>0.5</v>
      </c>
      <c r="L14" s="42">
        <f>PRODUCT(H14/E14)</f>
        <v>0</v>
      </c>
      <c r="M14" s="42">
        <f>PRODUCT(I14/E14)</f>
        <v>1</v>
      </c>
      <c r="N14" s="28">
        <f>PRODUCT(N10)</f>
        <v>0.33333333333333331</v>
      </c>
      <c r="O14" s="24">
        <f>PRODUCT(O10)</f>
        <v>6</v>
      </c>
      <c r="P14" s="70" t="s">
        <v>33</v>
      </c>
      <c r="Q14" s="71"/>
      <c r="R14" s="72" t="s">
        <v>49</v>
      </c>
      <c r="S14" s="72"/>
      <c r="T14" s="72"/>
      <c r="U14" s="72"/>
      <c r="V14" s="72"/>
      <c r="W14" s="72"/>
      <c r="X14" s="72"/>
      <c r="Y14" s="72"/>
      <c r="Z14" s="72"/>
      <c r="AA14" s="73" t="s">
        <v>36</v>
      </c>
      <c r="AB14" s="73"/>
      <c r="AC14" s="74" t="s">
        <v>50</v>
      </c>
      <c r="AD14" s="73"/>
      <c r="AE14" s="75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3" t="s">
        <v>18</v>
      </c>
      <c r="C15" s="44"/>
      <c r="D15" s="45"/>
      <c r="E15" s="26"/>
      <c r="F15" s="26"/>
      <c r="G15" s="26"/>
      <c r="H15" s="26"/>
      <c r="I15" s="26"/>
      <c r="J15" s="1"/>
      <c r="K15" s="42"/>
      <c r="L15" s="42"/>
      <c r="M15" s="42"/>
      <c r="N15" s="28"/>
      <c r="O15" s="46">
        <v>0</v>
      </c>
      <c r="P15" s="76" t="s">
        <v>41</v>
      </c>
      <c r="Q15" s="77"/>
      <c r="R15" s="78" t="s">
        <v>49</v>
      </c>
      <c r="S15" s="78"/>
      <c r="T15" s="78"/>
      <c r="U15" s="78"/>
      <c r="V15" s="78"/>
      <c r="W15" s="78"/>
      <c r="X15" s="78"/>
      <c r="Y15" s="78"/>
      <c r="Z15" s="78"/>
      <c r="AA15" s="79" t="s">
        <v>36</v>
      </c>
      <c r="AB15" s="79"/>
      <c r="AC15" s="80" t="s">
        <v>50</v>
      </c>
      <c r="AD15" s="79"/>
      <c r="AE15" s="8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7" t="s">
        <v>19</v>
      </c>
      <c r="C16" s="48"/>
      <c r="D16" s="49"/>
      <c r="E16" s="29"/>
      <c r="F16" s="29"/>
      <c r="G16" s="29"/>
      <c r="H16" s="29"/>
      <c r="I16" s="29"/>
      <c r="J16" s="1"/>
      <c r="K16" s="50"/>
      <c r="L16" s="50"/>
      <c r="M16" s="50"/>
      <c r="N16" s="51"/>
      <c r="O16" s="24">
        <v>0</v>
      </c>
      <c r="P16" s="76" t="s">
        <v>42</v>
      </c>
      <c r="Q16" s="77"/>
      <c r="R16" s="78"/>
      <c r="S16" s="78"/>
      <c r="T16" s="78"/>
      <c r="U16" s="78"/>
      <c r="V16" s="78"/>
      <c r="W16" s="78"/>
      <c r="X16" s="78"/>
      <c r="Y16" s="78"/>
      <c r="Z16" s="78"/>
      <c r="AA16" s="79"/>
      <c r="AB16" s="79"/>
      <c r="AC16" s="80"/>
      <c r="AD16" s="79"/>
      <c r="AE16" s="8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2" t="s">
        <v>20</v>
      </c>
      <c r="C17" s="53"/>
      <c r="D17" s="54"/>
      <c r="E17" s="18">
        <f>SUM(E14:E16)</f>
        <v>2</v>
      </c>
      <c r="F17" s="18">
        <f>SUM(F14:F16)</f>
        <v>0</v>
      </c>
      <c r="G17" s="18">
        <f>SUM(G14:G16)</f>
        <v>1</v>
      </c>
      <c r="H17" s="18">
        <f>SUM(H14:H16)</f>
        <v>0</v>
      </c>
      <c r="I17" s="18">
        <f>SUM(I14:I16)</f>
        <v>2</v>
      </c>
      <c r="J17" s="1"/>
      <c r="K17" s="55">
        <f>PRODUCT((F17+G17)/E17)</f>
        <v>0.5</v>
      </c>
      <c r="L17" s="55">
        <f>PRODUCT(H17/E17)</f>
        <v>0</v>
      </c>
      <c r="M17" s="55">
        <f>PRODUCT(I17/E17)</f>
        <v>1</v>
      </c>
      <c r="N17" s="30">
        <f>PRODUCT(I17/O17)</f>
        <v>0.33333333333333331</v>
      </c>
      <c r="O17" s="24">
        <f>SUM(O14:O16)</f>
        <v>6</v>
      </c>
      <c r="P17" s="82" t="s">
        <v>34</v>
      </c>
      <c r="Q17" s="83"/>
      <c r="R17" s="84"/>
      <c r="S17" s="84"/>
      <c r="T17" s="84"/>
      <c r="U17" s="84"/>
      <c r="V17" s="84"/>
      <c r="W17" s="84"/>
      <c r="X17" s="84"/>
      <c r="Y17" s="84"/>
      <c r="Z17" s="84"/>
      <c r="AA17" s="85"/>
      <c r="AB17" s="85"/>
      <c r="AC17" s="87"/>
      <c r="AD17" s="85"/>
      <c r="AE17" s="86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56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37</v>
      </c>
      <c r="C19" s="1"/>
      <c r="D19" s="1" t="s">
        <v>47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6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44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7"/>
      <c r="N24" s="57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7"/>
      <c r="N30" s="34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7"/>
      <c r="N31" s="57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</sheetData>
  <sortState ref="B8:N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2020-09-21T18:58:48Z</dcterms:modified>
</cp:coreProperties>
</file>