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8" i="1"/>
  <c r="O7" i="1"/>
  <c r="O14" i="1"/>
  <c r="O15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/>
  <c r="S15" i="1"/>
  <c r="H20" i="1"/>
  <c r="R15" i="1"/>
  <c r="G20" i="1"/>
  <c r="Q15" i="1"/>
  <c r="F20" i="1"/>
  <c r="P15" i="1"/>
  <c r="E20" i="1"/>
  <c r="M15" i="1"/>
  <c r="L15" i="1"/>
  <c r="K15" i="1"/>
  <c r="J15" i="1"/>
  <c r="I15" i="1"/>
  <c r="I19" i="1"/>
  <c r="H15" i="1"/>
  <c r="H19" i="1"/>
  <c r="H22" i="1" s="1"/>
  <c r="L22" i="1" s="1"/>
  <c r="G15" i="1"/>
  <c r="G19" i="1" s="1"/>
  <c r="G22" i="1" s="1"/>
  <c r="F15" i="1"/>
  <c r="F19" i="1" s="1"/>
  <c r="E15" i="1"/>
  <c r="E19" i="1"/>
  <c r="D16" i="1"/>
  <c r="O20" i="1"/>
  <c r="M20" i="1"/>
  <c r="M19" i="1"/>
  <c r="I22" i="1"/>
  <c r="E22" i="1"/>
  <c r="K20" i="1"/>
  <c r="L20" i="1"/>
  <c r="L19" i="1"/>
  <c r="M22" i="1"/>
  <c r="O19" i="1" l="1"/>
  <c r="O22" i="1" s="1"/>
  <c r="N22" i="1" s="1"/>
  <c r="N15" i="1"/>
  <c r="N19" i="1" s="1"/>
  <c r="F22" i="1"/>
  <c r="K22" i="1" s="1"/>
  <c r="K19" i="1"/>
</calcChain>
</file>

<file path=xl/sharedStrings.xml><?xml version="1.0" encoding="utf-8"?>
<sst xmlns="http://schemas.openxmlformats.org/spreadsheetml/2006/main" count="124" uniqueCount="91">
  <si>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</si>
  <si>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</si>
  <si>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</si>
  <si>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</si>
  <si>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</si>
  <si>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</si>
  <si>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</si>
  <si>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</si>
  <si>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</si>
  <si>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</si>
  <si>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</si>
  <si>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</si>
  <si>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</si>
  <si>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</si>
  <si>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</si>
  <si>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</si>
  <si>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</si>
  <si>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</si>
  <si>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</si>
  <si>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</si>
  <si>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</si>
  <si>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</si>
  <si>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</si>
  <si>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</si>
  <si>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</si>
  <si>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</si>
  <si>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</si>
  <si>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</si>
  <si>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</si>
  <si>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</si>
  <si>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</si>
  <si>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</si>
  <si>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</si>
  <si>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</si>
  <si>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</si>
  <si>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</si>
  <si>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</si>
  <si>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</si>
  <si>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</si>
  <si>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</si>
  <si>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</si>
  <si>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jatkosarja</t>
  </si>
  <si>
    <t>8.</t>
  </si>
  <si>
    <t>jatkosarja ja play off</t>
  </si>
  <si>
    <t>2.</t>
  </si>
  <si>
    <t>4.  ottelu</t>
  </si>
  <si>
    <t>K - %</t>
  </si>
  <si>
    <t>SiiPe</t>
  </si>
  <si>
    <t>Sofia Saari</t>
  </si>
  <si>
    <t>Valo</t>
  </si>
  <si>
    <t>Kirittäret</t>
  </si>
  <si>
    <t>1.</t>
  </si>
  <si>
    <t>15.05. 2004  PeTo - Kirittäret  1-2  (6-8, 3-2, 3-3, 1-2)</t>
  </si>
  <si>
    <t xml:space="preserve">  18 v   4 kk 16 pv</t>
  </si>
  <si>
    <t>21.08. 2005  YPJ - Kirittäret  0-2  (4-6, 1-11)</t>
  </si>
  <si>
    <t>21.  ottelu</t>
  </si>
  <si>
    <t xml:space="preserve">  19 v   7 kk 23 pv</t>
  </si>
  <si>
    <t>19.06. 2005  Kirittäret - TyTe  2-0  (8-0, 8-1)</t>
  </si>
  <si>
    <t xml:space="preserve">  19 v   5 kk 21 pv</t>
  </si>
  <si>
    <t>Turku-Pesis</t>
  </si>
  <si>
    <t>6.</t>
  </si>
  <si>
    <t>JyPe  2</t>
  </si>
  <si>
    <t>Seurat</t>
  </si>
  <si>
    <t>Kirittäret = Jyväskylän Etukenttä Oy  (1998)</t>
  </si>
  <si>
    <t>Kirittäret = Jyväskylän Pesis  (2004)</t>
  </si>
  <si>
    <t>Kimmot = Kinnulan Kimmot  (1948),  kasvattajaseura</t>
  </si>
  <si>
    <t>JyPe = Jyväskylän Pesis  (2004)</t>
  </si>
  <si>
    <t>Turku-Pesis = Turku-Pesis (ent. Lännen Pallo)  (1949)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</si>
  <si>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</si>
  <si>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</si>
  <si>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</si>
  <si>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</si>
  <si>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</si>
  <si>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</si>
  <si>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</si>
  <si>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</si>
  <si>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</si>
  <si>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</si>
  <si>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</si>
  <si>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</si>
  <si>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</si>
  <si>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</si>
  <si>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29.12.1985</t>
  </si>
  <si>
    <t>01.08. 2003  Sotkamo</t>
  </si>
  <si>
    <t>Itä</t>
  </si>
  <si>
    <t>Kiri</t>
  </si>
  <si>
    <t>jok</t>
  </si>
  <si>
    <t>Leena Hakala</t>
  </si>
  <si>
    <t>1500</t>
  </si>
  <si>
    <t xml:space="preserve">  0-2  (1-3, 4-6)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</si>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</sst>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14" fontId="2" fillId="3" borderId="2" xfId="0" applyNumberFormat="1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49" fontId="2" fillId="10" borderId="13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49" fontId="2" fillId="10" borderId="5" xfId="0" applyNumberFormat="1" applyFont="1" applyFill="1" applyBorder="1" applyAlignment="1">
      <alignment horizontal="center"/>
    </xf>
    <xf numFmtId="165" fontId="2" fillId="10" borderId="0" xfId="0" applyNumberFormat="1" applyFont="1" applyFill="1" applyBorder="1" applyAlignment="1">
      <alignment horizontal="center"/>
    </xf>
    <xf numFmtId="0" fontId="2" fillId="10" borderId="15" xfId="0" applyFont="1" applyFill="1" applyBorder="1"/>
    <xf numFmtId="49" fontId="2" fillId="1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>
      <selection activeCell="D34" sqref="D34"/>
    </sheetView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3.285156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7109375" style="88" customWidth="1"/>
    <col min="16" max="23" width="5.7109375" style="8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82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27"/>
      <c r="D4" s="28" t="s">
        <v>49</v>
      </c>
      <c r="E4" s="27"/>
      <c r="F4" s="29" t="s">
        <v>34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2004</v>
      </c>
      <c r="C5" s="31" t="s">
        <v>44</v>
      </c>
      <c r="D5" s="34" t="s">
        <v>50</v>
      </c>
      <c r="E5" s="31">
        <v>3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5">
        <v>0</v>
      </c>
      <c r="O5" s="36">
        <v>3</v>
      </c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>
        <v>1</v>
      </c>
      <c r="AE5" s="31"/>
      <c r="AF5" s="14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/>
      <c r="D6" s="28" t="s">
        <v>61</v>
      </c>
      <c r="E6" s="27"/>
      <c r="F6" s="29" t="s">
        <v>34</v>
      </c>
      <c r="G6" s="27"/>
      <c r="H6" s="27"/>
      <c r="I6" s="27"/>
      <c r="J6" s="27"/>
      <c r="K6" s="27"/>
      <c r="L6" s="27"/>
      <c r="M6" s="27"/>
      <c r="N6" s="30"/>
      <c r="O6" s="36">
        <v>0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2005</v>
      </c>
      <c r="C7" s="31" t="s">
        <v>51</v>
      </c>
      <c r="D7" s="34" t="s">
        <v>50</v>
      </c>
      <c r="E7" s="31">
        <v>14</v>
      </c>
      <c r="F7" s="31">
        <v>0</v>
      </c>
      <c r="G7" s="31">
        <v>0</v>
      </c>
      <c r="H7" s="31">
        <v>1</v>
      </c>
      <c r="I7" s="31">
        <v>4</v>
      </c>
      <c r="J7" s="31">
        <v>4</v>
      </c>
      <c r="K7" s="31">
        <v>0</v>
      </c>
      <c r="L7" s="31">
        <v>0</v>
      </c>
      <c r="M7" s="31">
        <v>0</v>
      </c>
      <c r="N7" s="35">
        <v>0.308</v>
      </c>
      <c r="O7" s="36">
        <f>PRODUCT(I7/N7)</f>
        <v>12.987012987012987</v>
      </c>
      <c r="P7" s="31">
        <v>11</v>
      </c>
      <c r="Q7" s="31">
        <v>0</v>
      </c>
      <c r="R7" s="31">
        <v>1</v>
      </c>
      <c r="S7" s="31">
        <v>1</v>
      </c>
      <c r="T7" s="31">
        <v>8</v>
      </c>
      <c r="U7" s="32"/>
      <c r="V7" s="32"/>
      <c r="W7" s="32"/>
      <c r="X7" s="32"/>
      <c r="Y7" s="32"/>
      <c r="Z7" s="31"/>
      <c r="AA7" s="31"/>
      <c r="AB7" s="31">
        <v>1</v>
      </c>
      <c r="AC7" s="31">
        <v>1</v>
      </c>
      <c r="AD7" s="31"/>
      <c r="AE7" s="31"/>
      <c r="AF7" s="14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2006</v>
      </c>
      <c r="C8" s="31" t="s">
        <v>42</v>
      </c>
      <c r="D8" s="34" t="s">
        <v>47</v>
      </c>
      <c r="E8" s="31">
        <v>11</v>
      </c>
      <c r="F8" s="31">
        <v>0</v>
      </c>
      <c r="G8" s="31">
        <v>1</v>
      </c>
      <c r="H8" s="31">
        <v>6</v>
      </c>
      <c r="I8" s="31">
        <v>37</v>
      </c>
      <c r="J8" s="31">
        <v>22</v>
      </c>
      <c r="K8" s="31">
        <v>9</v>
      </c>
      <c r="L8" s="31">
        <v>5</v>
      </c>
      <c r="M8" s="31">
        <v>1</v>
      </c>
      <c r="N8" s="35">
        <v>0.58699999999999997</v>
      </c>
      <c r="O8" s="36">
        <f>PRODUCT(I8/N8)</f>
        <v>63.032367972742762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14" t="s">
        <v>41</v>
      </c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31">
        <v>2007</v>
      </c>
      <c r="C9" s="31"/>
      <c r="D9" s="34"/>
      <c r="E9" s="31"/>
      <c r="F9" s="31"/>
      <c r="G9" s="31"/>
      <c r="H9" s="31"/>
      <c r="I9" s="31"/>
      <c r="J9" s="31"/>
      <c r="K9" s="31"/>
      <c r="L9" s="31"/>
      <c r="M9" s="31"/>
      <c r="N9" s="35"/>
      <c r="O9" s="36">
        <v>0</v>
      </c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7">
        <v>2008</v>
      </c>
      <c r="C10" s="37"/>
      <c r="D10" s="38" t="s">
        <v>61</v>
      </c>
      <c r="E10" s="37"/>
      <c r="F10" s="39" t="s">
        <v>35</v>
      </c>
      <c r="G10" s="90"/>
      <c r="H10" s="89"/>
      <c r="I10" s="37"/>
      <c r="J10" s="37"/>
      <c r="K10" s="37"/>
      <c r="L10" s="37"/>
      <c r="M10" s="37"/>
      <c r="N10" s="40"/>
      <c r="O10" s="36">
        <v>0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2008</v>
      </c>
      <c r="C11" s="31" t="s">
        <v>51</v>
      </c>
      <c r="D11" s="34" t="s">
        <v>50</v>
      </c>
      <c r="E11" s="31">
        <v>7</v>
      </c>
      <c r="F11" s="31">
        <v>0</v>
      </c>
      <c r="G11" s="31">
        <v>0</v>
      </c>
      <c r="H11" s="31">
        <v>3</v>
      </c>
      <c r="I11" s="31">
        <v>12</v>
      </c>
      <c r="J11" s="31">
        <v>8</v>
      </c>
      <c r="K11" s="31">
        <v>3</v>
      </c>
      <c r="L11" s="31">
        <v>1</v>
      </c>
      <c r="M11" s="31">
        <v>0</v>
      </c>
      <c r="N11" s="35">
        <v>0.52200000000000002</v>
      </c>
      <c r="O11" s="36">
        <f>PRODUCT(I11/N11)</f>
        <v>22.988505747126435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>
        <v>1</v>
      </c>
      <c r="AC11" s="31">
        <v>1</v>
      </c>
      <c r="AD11" s="31"/>
      <c r="AE11" s="31"/>
      <c r="AF11" s="14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2009</v>
      </c>
      <c r="C12" s="31"/>
      <c r="D12" s="34"/>
      <c r="E12" s="31"/>
      <c r="F12" s="31"/>
      <c r="G12" s="31"/>
      <c r="H12" s="31"/>
      <c r="I12" s="31"/>
      <c r="J12" s="31"/>
      <c r="K12" s="31"/>
      <c r="L12" s="31"/>
      <c r="M12" s="31"/>
      <c r="N12" s="35"/>
      <c r="O12" s="36">
        <v>0</v>
      </c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3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2010</v>
      </c>
      <c r="C13" s="31"/>
      <c r="D13" s="34"/>
      <c r="E13" s="31"/>
      <c r="F13" s="31"/>
      <c r="G13" s="31"/>
      <c r="H13" s="31"/>
      <c r="I13" s="31"/>
      <c r="J13" s="31"/>
      <c r="K13" s="31"/>
      <c r="L13" s="31"/>
      <c r="M13" s="31"/>
      <c r="N13" s="35"/>
      <c r="O13" s="36">
        <v>0</v>
      </c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3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2011</v>
      </c>
      <c r="C14" s="31" t="s">
        <v>60</v>
      </c>
      <c r="D14" s="34" t="s">
        <v>59</v>
      </c>
      <c r="E14" s="31">
        <v>11</v>
      </c>
      <c r="F14" s="31">
        <v>0</v>
      </c>
      <c r="G14" s="31">
        <v>1</v>
      </c>
      <c r="H14" s="31">
        <v>9</v>
      </c>
      <c r="I14" s="31">
        <v>30</v>
      </c>
      <c r="J14" s="31">
        <v>28</v>
      </c>
      <c r="K14" s="31">
        <v>0</v>
      </c>
      <c r="L14" s="31">
        <v>1</v>
      </c>
      <c r="M14" s="31">
        <v>1</v>
      </c>
      <c r="N14" s="35">
        <v>0.53600000000000003</v>
      </c>
      <c r="O14" s="36">
        <f>PRODUCT(I14/N14)</f>
        <v>55.970149253731343</v>
      </c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3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46</v>
      </c>
      <c r="F15" s="19">
        <f t="shared" ref="F15:M15" si="0">SUM(F4:F14)</f>
        <v>0</v>
      </c>
      <c r="G15" s="19">
        <f t="shared" si="0"/>
        <v>2</v>
      </c>
      <c r="H15" s="19">
        <f t="shared" si="0"/>
        <v>19</v>
      </c>
      <c r="I15" s="19">
        <f t="shared" si="0"/>
        <v>83</v>
      </c>
      <c r="J15" s="19">
        <f t="shared" si="0"/>
        <v>62</v>
      </c>
      <c r="K15" s="19">
        <f t="shared" si="0"/>
        <v>12</v>
      </c>
      <c r="L15" s="19">
        <f t="shared" si="0"/>
        <v>7</v>
      </c>
      <c r="M15" s="19">
        <f t="shared" si="0"/>
        <v>2</v>
      </c>
      <c r="N15" s="41">
        <f>PRODUCT(I15/O15)</f>
        <v>0.52538949161700699</v>
      </c>
      <c r="O15" s="42">
        <f>SUM(O5:O14)</f>
        <v>157.97803596061354</v>
      </c>
      <c r="P15" s="19">
        <f t="shared" ref="P15:AE15" si="1">SUM(P4:P14)</f>
        <v>11</v>
      </c>
      <c r="Q15" s="19">
        <f t="shared" si="1"/>
        <v>0</v>
      </c>
      <c r="R15" s="19">
        <f t="shared" si="1"/>
        <v>1</v>
      </c>
      <c r="S15" s="19">
        <f t="shared" si="1"/>
        <v>1</v>
      </c>
      <c r="T15" s="19">
        <f t="shared" si="1"/>
        <v>8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2</v>
      </c>
      <c r="AC15" s="19">
        <f t="shared" si="1"/>
        <v>2</v>
      </c>
      <c r="AD15" s="19">
        <f t="shared" si="1"/>
        <v>1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4" t="s">
        <v>2</v>
      </c>
      <c r="C16" s="43"/>
      <c r="D16" s="44">
        <f>SUM(F15:H15)+((I15-F15-G15)/3)+(E15/3)+(Z15*25)+(AA15*25)+(AB15*10)+(AC15*25)+(AD15*20)+(AE15*15)-25-20</f>
        <v>108.33333333333334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5"/>
      <c r="O17" s="47"/>
      <c r="P17" s="1"/>
      <c r="Q17" s="4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50"/>
      <c r="D18" s="5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41" t="s">
        <v>46</v>
      </c>
      <c r="O18" s="25"/>
      <c r="P18" s="51" t="s">
        <v>33</v>
      </c>
      <c r="Q18" s="13"/>
      <c r="R18" s="13"/>
      <c r="S18" s="13"/>
      <c r="T18" s="52"/>
      <c r="U18" s="52"/>
      <c r="V18" s="52"/>
      <c r="W18" s="52"/>
      <c r="X18" s="52"/>
      <c r="Y18" s="13"/>
      <c r="Z18" s="13"/>
      <c r="AA18" s="13"/>
      <c r="AB18" s="13"/>
      <c r="AC18" s="13"/>
      <c r="AD18" s="13"/>
      <c r="AE18" s="13"/>
      <c r="AF18" s="5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17</v>
      </c>
      <c r="C19" s="13"/>
      <c r="D19" s="54"/>
      <c r="E19" s="31">
        <f>PRODUCT(E15)</f>
        <v>46</v>
      </c>
      <c r="F19" s="31">
        <f>PRODUCT(F15)</f>
        <v>0</v>
      </c>
      <c r="G19" s="31">
        <f>PRODUCT(G15)</f>
        <v>2</v>
      </c>
      <c r="H19" s="31">
        <f>PRODUCT(H15)</f>
        <v>19</v>
      </c>
      <c r="I19" s="31">
        <f>PRODUCT(I15)</f>
        <v>83</v>
      </c>
      <c r="J19" s="1"/>
      <c r="K19" s="55">
        <f>PRODUCT((F19+G19)/E19)</f>
        <v>4.3478260869565216E-2</v>
      </c>
      <c r="L19" s="55">
        <f>PRODUCT(H19/E19)</f>
        <v>0.41304347826086957</v>
      </c>
      <c r="M19" s="55">
        <f>PRODUCT(I19/E19)</f>
        <v>1.8043478260869565</v>
      </c>
      <c r="N19" s="56">
        <f>PRODUCT(N15)</f>
        <v>0.52538949161700699</v>
      </c>
      <c r="O19" s="25">
        <f>PRODUCT(O15)</f>
        <v>157.97803596061354</v>
      </c>
      <c r="P19" s="57" t="s">
        <v>36</v>
      </c>
      <c r="Q19" s="58"/>
      <c r="R19" s="58"/>
      <c r="S19" s="59" t="s">
        <v>52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37</v>
      </c>
      <c r="AE19" s="59"/>
      <c r="AF19" s="61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31">
        <f>SUM(P15)</f>
        <v>11</v>
      </c>
      <c r="F20" s="31">
        <f>SUM(Q15)</f>
        <v>0</v>
      </c>
      <c r="G20" s="31">
        <f>SUM(R15)</f>
        <v>1</v>
      </c>
      <c r="H20" s="31">
        <f>SUM(S15)</f>
        <v>1</v>
      </c>
      <c r="I20" s="31">
        <f>SUM(T15)</f>
        <v>8</v>
      </c>
      <c r="J20" s="1"/>
      <c r="K20" s="55">
        <f>PRODUCT((F20+G20)/E20)</f>
        <v>9.0909090909090912E-2</v>
      </c>
      <c r="L20" s="55">
        <f>PRODUCT(H20/E20)</f>
        <v>9.0909090909090912E-2</v>
      </c>
      <c r="M20" s="55">
        <f>PRODUCT(I20/E20)</f>
        <v>0.72727272727272729</v>
      </c>
      <c r="N20" s="35">
        <v>0.66700000000000004</v>
      </c>
      <c r="O20" s="25">
        <f>PRODUCT(I20/N20)</f>
        <v>11.994002998500749</v>
      </c>
      <c r="P20" s="65" t="s">
        <v>38</v>
      </c>
      <c r="Q20" s="66"/>
      <c r="R20" s="66"/>
      <c r="S20" s="67" t="s">
        <v>54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 t="s">
        <v>55</v>
      </c>
      <c r="AE20" s="67"/>
      <c r="AF20" s="69" t="s">
        <v>56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0" t="s">
        <v>19</v>
      </c>
      <c r="C21" s="71"/>
      <c r="D21" s="72"/>
      <c r="E21" s="32"/>
      <c r="F21" s="32"/>
      <c r="G21" s="32"/>
      <c r="H21" s="32"/>
      <c r="I21" s="32"/>
      <c r="J21" s="1"/>
      <c r="K21" s="73"/>
      <c r="L21" s="73"/>
      <c r="M21" s="73"/>
      <c r="N21" s="74"/>
      <c r="O21" s="25"/>
      <c r="P21" s="65" t="s">
        <v>39</v>
      </c>
      <c r="Q21" s="66"/>
      <c r="R21" s="66"/>
      <c r="S21" s="67" t="s">
        <v>57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45</v>
      </c>
      <c r="AE21" s="67"/>
      <c r="AF21" s="69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5" t="s">
        <v>20</v>
      </c>
      <c r="C22" s="76"/>
      <c r="D22" s="77"/>
      <c r="E22" s="19">
        <f>SUM(E19:E21)</f>
        <v>57</v>
      </c>
      <c r="F22" s="19">
        <f>SUM(F19:F21)</f>
        <v>0</v>
      </c>
      <c r="G22" s="19">
        <f>SUM(G19:G21)</f>
        <v>3</v>
      </c>
      <c r="H22" s="19">
        <f>SUM(H19:H21)</f>
        <v>20</v>
      </c>
      <c r="I22" s="19">
        <f>SUM(I19:I21)</f>
        <v>91</v>
      </c>
      <c r="J22" s="1"/>
      <c r="K22" s="78">
        <f>PRODUCT((F22+G22)/E22)</f>
        <v>5.2631578947368418E-2</v>
      </c>
      <c r="L22" s="78">
        <f>PRODUCT(H22/E22)</f>
        <v>0.35087719298245612</v>
      </c>
      <c r="M22" s="78">
        <f>PRODUCT(I22/E22)</f>
        <v>1.5964912280701755</v>
      </c>
      <c r="N22" s="41">
        <f>PRODUCT(I22/O22)</f>
        <v>0.53538217554647027</v>
      </c>
      <c r="O22" s="25">
        <f>SUM(O19:O21)</f>
        <v>169.97203895911429</v>
      </c>
      <c r="P22" s="79" t="s">
        <v>40</v>
      </c>
      <c r="Q22" s="80"/>
      <c r="R22" s="80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/>
      <c r="AE22" s="81"/>
      <c r="AF22" s="83"/>
      <c r="AG22" s="24"/>
      <c r="AH22" s="9"/>
      <c r="AI22" s="9"/>
      <c r="AJ22" s="9"/>
      <c r="AK22" s="9"/>
      <c r="AL22" s="9"/>
    </row>
    <row r="23" spans="1:38" s="85" customFormat="1" ht="15" customHeight="1" x14ac:dyDescent="0.25">
      <c r="A23" s="1"/>
      <c r="B23" s="46"/>
      <c r="C23" s="46"/>
      <c r="D23" s="46"/>
      <c r="E23" s="46"/>
      <c r="F23" s="46"/>
      <c r="G23" s="46"/>
      <c r="H23" s="46"/>
      <c r="I23" s="46"/>
      <c r="J23" s="1"/>
      <c r="K23" s="46"/>
      <c r="L23" s="46"/>
      <c r="M23" s="46"/>
      <c r="N23" s="45"/>
      <c r="O23" s="25"/>
      <c r="P23" s="1"/>
      <c r="Q23" s="48"/>
      <c r="R23" s="1"/>
      <c r="S23" s="1"/>
      <c r="T23" s="25"/>
      <c r="U23" s="25"/>
      <c r="V23" s="8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85" customFormat="1" ht="15" customHeight="1" x14ac:dyDescent="0.25">
      <c r="A24" s="1"/>
      <c r="B24" s="1" t="s">
        <v>62</v>
      </c>
      <c r="C24" s="1"/>
      <c r="D24" s="1" t="s">
        <v>65</v>
      </c>
      <c r="E24" s="1"/>
      <c r="F24" s="1"/>
      <c r="G24" s="1"/>
      <c r="H24" s="1"/>
      <c r="I24" s="1"/>
      <c r="J24" s="1"/>
      <c r="K24" s="1"/>
      <c r="L24" s="1"/>
      <c r="M24" s="1"/>
      <c r="N24" s="48"/>
      <c r="O24" s="25"/>
      <c r="P24" s="1"/>
      <c r="Q24" s="48"/>
      <c r="R24" s="1"/>
      <c r="S24" s="1"/>
      <c r="T24" s="25"/>
      <c r="U24" s="25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8"/>
      <c r="R25" s="1"/>
      <c r="S25" s="1"/>
      <c r="T25" s="25"/>
      <c r="U25" s="25"/>
      <c r="V25" s="84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8"/>
      <c r="R26" s="1"/>
      <c r="S26" s="1"/>
      <c r="T26" s="25"/>
      <c r="U26" s="25"/>
      <c r="V26" s="84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8"/>
      <c r="R27" s="1"/>
      <c r="S27" s="1"/>
      <c r="T27" s="25"/>
      <c r="U27" s="25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48"/>
      <c r="O28" s="25"/>
      <c r="P28" s="1"/>
      <c r="Q28" s="48"/>
      <c r="R28" s="1"/>
      <c r="S28" s="1"/>
      <c r="T28" s="25"/>
      <c r="U28" s="25"/>
      <c r="V28" s="84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8"/>
      <c r="O29" s="25"/>
      <c r="P29" s="1"/>
      <c r="Q29" s="48"/>
      <c r="R29" s="1"/>
      <c r="S29" s="1"/>
      <c r="T29" s="25"/>
      <c r="U29" s="25"/>
      <c r="V29" s="84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8"/>
      <c r="O30" s="25"/>
      <c r="P30" s="1"/>
      <c r="Q30" s="48"/>
      <c r="R30" s="1"/>
      <c r="S30" s="1"/>
      <c r="T30" s="25"/>
      <c r="U30" s="25"/>
      <c r="V30" s="84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8"/>
      <c r="O31" s="25"/>
      <c r="P31" s="1"/>
      <c r="Q31" s="48"/>
      <c r="R31" s="1"/>
      <c r="S31" s="1"/>
      <c r="T31" s="25"/>
      <c r="U31" s="25"/>
      <c r="V31" s="84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25"/>
      <c r="P32" s="1"/>
      <c r="Q32" s="48"/>
      <c r="R32" s="1"/>
      <c r="S32" s="1"/>
      <c r="T32" s="25"/>
      <c r="U32" s="25"/>
      <c r="V32" s="84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8"/>
      <c r="O33" s="25"/>
      <c r="P33" s="1"/>
      <c r="Q33" s="48"/>
      <c r="R33" s="1"/>
      <c r="S33" s="1"/>
      <c r="T33" s="25"/>
      <c r="U33" s="25"/>
      <c r="V33" s="84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8"/>
      <c r="O34" s="25"/>
      <c r="P34" s="1"/>
      <c r="Q34" s="48"/>
      <c r="R34" s="1"/>
      <c r="S34" s="1"/>
      <c r="T34" s="25"/>
      <c r="U34" s="25"/>
      <c r="V34" s="84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8"/>
      <c r="O35" s="25"/>
      <c r="P35" s="1"/>
      <c r="Q35" s="48"/>
      <c r="R35" s="1"/>
      <c r="S35" s="1"/>
      <c r="T35" s="25"/>
      <c r="U35" s="25"/>
      <c r="V35" s="84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86"/>
      <c r="O36" s="25"/>
      <c r="P36" s="1"/>
      <c r="Q36" s="4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4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85"/>
      <c r="AI37" s="85"/>
      <c r="AJ37" s="85"/>
      <c r="AK37" s="85"/>
      <c r="AL37" s="8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8"/>
      <c r="R38" s="1"/>
      <c r="S38" s="1"/>
      <c r="T38" s="25"/>
      <c r="U38" s="25"/>
      <c r="V38" s="84"/>
      <c r="W38" s="84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85"/>
      <c r="AI38" s="85"/>
      <c r="AJ38" s="85"/>
      <c r="AK38" s="85"/>
      <c r="AL38" s="85"/>
    </row>
    <row r="39" spans="1:38" ht="15" customHeight="1" x14ac:dyDescent="0.25">
      <c r="A39" s="8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8"/>
      <c r="R39" s="1"/>
      <c r="S39" s="1"/>
      <c r="T39" s="25"/>
      <c r="U39" s="25"/>
      <c r="V39" s="84"/>
      <c r="W39" s="84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4"/>
      <c r="W40" s="84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8"/>
      <c r="R41" s="1"/>
      <c r="S41" s="1"/>
      <c r="T41" s="25"/>
      <c r="U41" s="25"/>
      <c r="V41" s="84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</row>
    <row r="42" spans="1:38" ht="15" customHeight="1" x14ac:dyDescent="0.25">
      <c r="A42" s="87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45"/>
      <c r="O42" s="25"/>
      <c r="P42" s="1"/>
      <c r="Q42" s="4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</row>
    <row r="43" spans="1:38" ht="15" customHeight="1" x14ac:dyDescent="0.25">
      <c r="A43" s="8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8"/>
      <c r="R43" s="1"/>
      <c r="S43" s="1"/>
      <c r="T43" s="25"/>
      <c r="U43" s="25"/>
      <c r="V43" s="84"/>
      <c r="W43" s="84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8"/>
      <c r="O44" s="25"/>
      <c r="P44" s="1"/>
      <c r="Q44" s="48"/>
      <c r="R44" s="1"/>
      <c r="S44" s="1"/>
      <c r="T44" s="25"/>
      <c r="U44" s="25"/>
      <c r="V44" s="84"/>
      <c r="W44" s="1"/>
      <c r="X44" s="1"/>
      <c r="Y44" s="1"/>
      <c r="Z44" s="1"/>
      <c r="AA44" s="1"/>
      <c r="AB44" s="1"/>
      <c r="AC44" s="1"/>
      <c r="AD44" s="1"/>
      <c r="AE44" s="1"/>
      <c r="AF44" s="4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25"/>
      <c r="P45" s="1"/>
      <c r="Q45" s="48"/>
      <c r="R45" s="1"/>
      <c r="S45" s="1"/>
      <c r="T45" s="25"/>
      <c r="U45" s="25"/>
      <c r="V45" s="84"/>
      <c r="W45" s="1"/>
      <c r="X45" s="1"/>
      <c r="Y45" s="1"/>
      <c r="Z45" s="1"/>
      <c r="AA45" s="1"/>
      <c r="AB45" s="1"/>
      <c r="AC45" s="1"/>
      <c r="AD45" s="1"/>
      <c r="AE45" s="1"/>
      <c r="AF45" s="4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8"/>
      <c r="O46" s="25"/>
      <c r="P46" s="1"/>
      <c r="Q46" s="48"/>
      <c r="R46" s="1"/>
      <c r="S46" s="1"/>
      <c r="T46" s="25"/>
      <c r="U46" s="25"/>
      <c r="V46" s="84"/>
      <c r="W46" s="1"/>
      <c r="X46" s="1"/>
      <c r="Y46" s="1"/>
      <c r="Z46" s="1"/>
      <c r="AA46" s="1"/>
      <c r="AB46" s="1"/>
      <c r="AC46" s="1"/>
      <c r="AD46" s="1"/>
      <c r="AE46" s="1"/>
      <c r="AF46" s="4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8"/>
      <c r="O47" s="25"/>
      <c r="P47" s="1"/>
      <c r="Q47" s="48"/>
      <c r="R47" s="1"/>
      <c r="S47" s="1"/>
      <c r="T47" s="25"/>
      <c r="U47" s="25"/>
      <c r="V47" s="84"/>
      <c r="W47" s="1"/>
      <c r="X47" s="1"/>
      <c r="Y47" s="1"/>
      <c r="Z47" s="1"/>
      <c r="AA47" s="1"/>
      <c r="AB47" s="1"/>
      <c r="AC47" s="1"/>
      <c r="AD47" s="1"/>
      <c r="AE47" s="1"/>
      <c r="AF47" s="4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8"/>
      <c r="O48" s="25"/>
      <c r="P48" s="1"/>
      <c r="Q48" s="48"/>
      <c r="R48" s="1"/>
      <c r="S48" s="1"/>
      <c r="T48" s="25"/>
      <c r="U48" s="25"/>
      <c r="V48" s="84"/>
      <c r="W48" s="1"/>
      <c r="X48" s="1"/>
      <c r="Y48" s="1"/>
      <c r="Z48" s="1"/>
      <c r="AA48" s="1"/>
      <c r="AB48" s="1"/>
      <c r="AC48" s="1"/>
      <c r="AD48" s="1"/>
      <c r="AE48" s="1"/>
      <c r="AF48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6.14062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4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1" t="s">
        <v>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9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48</v>
      </c>
      <c r="C2" s="111">
        <v>31410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53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69</v>
      </c>
      <c r="C3" s="23" t="s">
        <v>70</v>
      </c>
      <c r="D3" s="98" t="s">
        <v>71</v>
      </c>
      <c r="E3" s="99" t="s">
        <v>1</v>
      </c>
      <c r="F3" s="25"/>
      <c r="G3" s="100" t="s">
        <v>72</v>
      </c>
      <c r="H3" s="101" t="s">
        <v>73</v>
      </c>
      <c r="I3" s="101" t="s">
        <v>31</v>
      </c>
      <c r="J3" s="18" t="s">
        <v>74</v>
      </c>
      <c r="K3" s="102" t="s">
        <v>75</v>
      </c>
      <c r="L3" s="102" t="s">
        <v>76</v>
      </c>
      <c r="M3" s="100" t="s">
        <v>77</v>
      </c>
      <c r="N3" s="100" t="s">
        <v>30</v>
      </c>
      <c r="O3" s="101" t="s">
        <v>78</v>
      </c>
      <c r="P3" s="100" t="s">
        <v>73</v>
      </c>
      <c r="Q3" s="100" t="s">
        <v>3</v>
      </c>
      <c r="R3" s="100">
        <v>1</v>
      </c>
      <c r="S3" s="100">
        <v>2</v>
      </c>
      <c r="T3" s="100">
        <v>3</v>
      </c>
      <c r="U3" s="100" t="s">
        <v>79</v>
      </c>
      <c r="V3" s="18" t="s">
        <v>21</v>
      </c>
      <c r="W3" s="17" t="s">
        <v>80</v>
      </c>
      <c r="X3" s="17" t="s">
        <v>81</v>
      </c>
      <c r="Y3" s="94"/>
      <c r="Z3" s="94"/>
      <c r="AA3" s="94"/>
      <c r="AB3" s="94"/>
      <c r="AC3" s="94"/>
      <c r="AD3" s="94"/>
    </row>
    <row r="4" spans="1:30" x14ac:dyDescent="0.25">
      <c r="A4" s="9"/>
      <c r="B4" s="112" t="s">
        <v>83</v>
      </c>
      <c r="C4" s="113" t="s">
        <v>89</v>
      </c>
      <c r="D4" s="114" t="s">
        <v>84</v>
      </c>
      <c r="E4" s="115" t="s">
        <v>85</v>
      </c>
      <c r="F4" s="36"/>
      <c r="G4" s="116"/>
      <c r="H4" s="116"/>
      <c r="I4" s="116">
        <v>1</v>
      </c>
      <c r="J4" s="116"/>
      <c r="K4" s="116" t="s">
        <v>86</v>
      </c>
      <c r="L4" s="116"/>
      <c r="M4" s="116">
        <v>1</v>
      </c>
      <c r="N4" s="116"/>
      <c r="O4" s="117"/>
      <c r="P4" s="117"/>
      <c r="Q4" s="118" t="s">
        <v>90</v>
      </c>
      <c r="R4" s="118"/>
      <c r="S4" s="118"/>
      <c r="T4" s="118" t="s">
        <v>90</v>
      </c>
      <c r="U4" s="118"/>
      <c r="V4" s="119">
        <v>1</v>
      </c>
      <c r="W4" s="120" t="s">
        <v>87</v>
      </c>
      <c r="X4" s="121" t="s">
        <v>88</v>
      </c>
      <c r="Y4" s="94"/>
      <c r="Z4" s="94"/>
      <c r="AA4" s="94"/>
      <c r="AB4" s="94"/>
      <c r="AC4" s="94"/>
      <c r="AD4" s="94"/>
    </row>
    <row r="5" spans="1:30" x14ac:dyDescent="0.25">
      <c r="A5" s="24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4"/>
      <c r="Z5" s="94"/>
      <c r="AA5" s="94"/>
      <c r="AB5" s="94"/>
      <c r="AC5" s="94"/>
      <c r="AD5" s="94"/>
    </row>
    <row r="6" spans="1:30" x14ac:dyDescent="0.25">
      <c r="A6" s="24"/>
      <c r="B6" s="103"/>
      <c r="C6" s="1"/>
      <c r="D6" s="103"/>
      <c r="E6" s="104"/>
      <c r="G6" s="1"/>
      <c r="H6" s="4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3"/>
      <c r="C7" s="1"/>
      <c r="D7" s="103"/>
      <c r="E7" s="104"/>
      <c r="G7" s="1"/>
      <c r="H7" s="4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4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4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4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4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4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4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4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4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4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4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4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4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4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4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4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4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4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4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4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4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4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4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4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4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4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4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4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2019-01-31T18:27:11Z</dcterms:modified>
</cp:coreProperties>
</file>