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29" i="2" l="1"/>
  <c r="O29" i="2"/>
  <c r="M29" i="2"/>
  <c r="I29" i="2"/>
  <c r="G29" i="2"/>
  <c r="O11" i="1" l="1"/>
  <c r="O10" i="1"/>
  <c r="O9" i="1"/>
  <c r="O8" i="1"/>
  <c r="O7" i="1"/>
  <c r="P15" i="2"/>
  <c r="O15" i="2"/>
  <c r="N15" i="2"/>
  <c r="M15" i="2"/>
  <c r="I15" i="2"/>
  <c r="H15" i="2"/>
  <c r="G15" i="2"/>
  <c r="T21" i="1"/>
  <c r="T20" i="1"/>
  <c r="T19" i="1"/>
  <c r="T16" i="1"/>
  <c r="T15" i="1"/>
  <c r="T14" i="1"/>
  <c r="T13" i="1"/>
  <c r="T12" i="1"/>
  <c r="T11" i="1"/>
  <c r="T10" i="1"/>
  <c r="O21" i="1"/>
  <c r="O20" i="1"/>
  <c r="O19" i="1"/>
  <c r="O18" i="1"/>
  <c r="O17" i="1"/>
  <c r="O16" i="1"/>
  <c r="M19" i="1"/>
  <c r="M18" i="1"/>
  <c r="M17" i="1"/>
  <c r="M15" i="1"/>
  <c r="M14" i="1"/>
  <c r="M22" i="1"/>
  <c r="M13" i="1"/>
  <c r="AJ22" i="1"/>
  <c r="AI22" i="1"/>
  <c r="AH22" i="1"/>
  <c r="AG22" i="1"/>
  <c r="AF22" i="1"/>
  <c r="AE22" i="1"/>
  <c r="AD22" i="1"/>
  <c r="I28" i="1" s="1"/>
  <c r="AC22" i="1"/>
  <c r="H28" i="1" s="1"/>
  <c r="AB22" i="1"/>
  <c r="G28" i="1" s="1"/>
  <c r="AA22" i="1"/>
  <c r="F28" i="1" s="1"/>
  <c r="Z22" i="1"/>
  <c r="E28" i="1" s="1"/>
  <c r="Y22" i="1"/>
  <c r="I27" i="1" s="1"/>
  <c r="O27" i="1" s="1"/>
  <c r="X22" i="1"/>
  <c r="H27" i="1" s="1"/>
  <c r="L27" i="1" s="1"/>
  <c r="W22" i="1"/>
  <c r="G27" i="1" s="1"/>
  <c r="V22" i="1"/>
  <c r="F27" i="1" s="1"/>
  <c r="K27" i="1" s="1"/>
  <c r="U22" i="1"/>
  <c r="E27" i="1" s="1"/>
  <c r="L22" i="1"/>
  <c r="T22" i="1" s="1"/>
  <c r="K22" i="1"/>
  <c r="J22" i="1"/>
  <c r="I22" i="1"/>
  <c r="H22" i="1"/>
  <c r="H26" i="1" s="1"/>
  <c r="G22" i="1"/>
  <c r="G26" i="1" s="1"/>
  <c r="F22" i="1"/>
  <c r="F26" i="1" s="1"/>
  <c r="K26" i="1" s="1"/>
  <c r="E22" i="1"/>
  <c r="E26" i="1" s="1"/>
  <c r="I26" i="1"/>
  <c r="L28" i="1" l="1"/>
  <c r="G29" i="1"/>
  <c r="O22" i="1"/>
  <c r="O26" i="1" s="1"/>
  <c r="O29" i="1" s="1"/>
  <c r="I29" i="1"/>
  <c r="N22" i="1"/>
  <c r="N26" i="1" s="1"/>
  <c r="E29" i="1"/>
  <c r="M26" i="1"/>
  <c r="L26" i="1"/>
  <c r="H29" i="1"/>
  <c r="K28" i="1"/>
  <c r="F29" i="1"/>
  <c r="K29" i="1" l="1"/>
  <c r="L29" i="1"/>
</calcChain>
</file>

<file path=xl/sharedStrings.xml><?xml version="1.0" encoding="utf-8"?>
<sst xmlns="http://schemas.openxmlformats.org/spreadsheetml/2006/main" count="393" uniqueCount="194">
  <si>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</si>
  <si>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</si>
  <si>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</si>
  <si>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</si>
  <si>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</si>
  <si>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</si>
  <si>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</si>
  <si>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</si>
  <si>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</si>
  <si>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</si>
  <si>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</si>
  <si>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</si>
  <si>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</si>
  <si>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</si>
  <si>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</si>
  <si>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</si>
  <si>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</si>
  <si>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</si>
  <si>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</si>
  <si>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</si>
  <si>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</si>
  <si>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</si>
  <si>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</si>
  <si>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</si>
  <si>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</si>
  <si>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</si>
  <si>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</si>
  <si>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</si>
  <si>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</si>
  <si>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</si>
  <si>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</si>
  <si>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</si>
  <si>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</si>
  <si>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</si>
  <si>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</si>
  <si>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</si>
  <si>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</si>
  <si>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Tiina Saarenketo</t>
  </si>
  <si>
    <t>6.</t>
  </si>
  <si>
    <t>Kiri</t>
  </si>
  <si>
    <t>----</t>
  </si>
  <si>
    <t>4.</t>
  </si>
  <si>
    <t>Roihu</t>
  </si>
  <si>
    <t>2.</t>
  </si>
  <si>
    <t>ViU</t>
  </si>
  <si>
    <t>1.</t>
  </si>
  <si>
    <t>5.</t>
  </si>
  <si>
    <t>SiiPe</t>
  </si>
  <si>
    <t>3.</t>
  </si>
  <si>
    <t>1.5.1964</t>
  </si>
  <si>
    <t>Kiri = Jyväskylän Kiri  (1930)</t>
  </si>
  <si>
    <t>ViU = Viinijärven Urheilijat  (1914)</t>
  </si>
  <si>
    <t>SiiPe  = Siilinjärven Pesis  (1987)</t>
  </si>
  <si>
    <t>5.-6.</t>
  </si>
  <si>
    <t>9.-10.</t>
  </si>
  <si>
    <t>Cup</t>
  </si>
  <si>
    <t>8.</t>
  </si>
  <si>
    <t>2.  ottelu</t>
  </si>
  <si>
    <t>7.  ottelu</t>
  </si>
  <si>
    <t>06.08. 1978  KaKa - Kiri  4-5</t>
  </si>
  <si>
    <t>10.06. 1979  Kiri - TU  13-1</t>
  </si>
  <si>
    <t>12.08. 1978  Kiri - Lippo  11-10</t>
  </si>
  <si>
    <t xml:space="preserve">  14 v   3 kk   5 pv</t>
  </si>
  <si>
    <t xml:space="preserve">  14 v   3 kk 11 pv</t>
  </si>
  <si>
    <t xml:space="preserve">  15 v   1 kk   9 pv</t>
  </si>
  <si>
    <t>Roihu = Roihu, Helsinki  (1957)</t>
  </si>
  <si>
    <t>L+T</t>
  </si>
  <si>
    <t>7.</t>
  </si>
  <si>
    <t>10.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</si>
  <si>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</si>
  <si>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</si>
  <si>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</si>
  <si>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</si>
  <si>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</si>
  <si>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</si>
  <si>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</si>
  <si>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</si>
  <si>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</si>
  <si>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</si>
  <si>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</si>
  <si>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</si>
  <si>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</si>
  <si>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</si>
  <si>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Kosti Parviainen</t>
  </si>
  <si>
    <t>24.08. 1986  Stadion, Helsinki</t>
  </si>
  <si>
    <t xml:space="preserve">  0-1</t>
  </si>
  <si>
    <t>Ali Lindström</t>
  </si>
  <si>
    <t>8000</t>
  </si>
  <si>
    <t>Ikä ensimmäisessä ottelussa</t>
  </si>
  <si>
    <t>20.08. 1983  Tampere</t>
  </si>
  <si>
    <t xml:space="preserve">  9-8</t>
  </si>
  <si>
    <t>3p</t>
  </si>
  <si>
    <t>08.08. 1987  Stadion, Helsinki</t>
  </si>
  <si>
    <t xml:space="preserve">  3-2</t>
  </si>
  <si>
    <t>3v</t>
  </si>
  <si>
    <t>Heikki Kauppinen</t>
  </si>
  <si>
    <t>4870</t>
  </si>
  <si>
    <t>06.08. 1988  Ikaalinen</t>
  </si>
  <si>
    <t xml:space="preserve"> 5-14</t>
  </si>
  <si>
    <t>II p</t>
  </si>
  <si>
    <t>1501</t>
  </si>
  <si>
    <t>22.07. 1989  Viinijärvi</t>
  </si>
  <si>
    <t xml:space="preserve">  8-5</t>
  </si>
  <si>
    <t>Jouni Vatanen</t>
  </si>
  <si>
    <t>2076</t>
  </si>
  <si>
    <t>12.08. 1990  Ulvila</t>
  </si>
  <si>
    <t>10-1</t>
  </si>
  <si>
    <t>2783</t>
  </si>
  <si>
    <t>20.07. 1991  Oulu</t>
  </si>
  <si>
    <t xml:space="preserve"> 5-12</t>
  </si>
  <si>
    <t>Petri Kaijansinkko</t>
  </si>
  <si>
    <t>3495</t>
  </si>
  <si>
    <t>27.06. 1992  Vihti</t>
  </si>
  <si>
    <t xml:space="preserve"> 9-10</t>
  </si>
  <si>
    <t>Jari Haapanen</t>
  </si>
  <si>
    <t>2430</t>
  </si>
  <si>
    <t>24.07. 1993  Sotkamo</t>
  </si>
  <si>
    <t>15-21</t>
  </si>
  <si>
    <t>Markku Kiiski</t>
  </si>
  <si>
    <t>3799</t>
  </si>
  <si>
    <t>23.07. 1994  Loimaa</t>
  </si>
  <si>
    <t>2-0  (4-2, 3-0)</t>
  </si>
  <si>
    <t>4141</t>
  </si>
  <si>
    <t>15.07. 1995  Alajärvi</t>
  </si>
  <si>
    <t>1-1  (4-3, 3-4, 0-0)</t>
  </si>
  <si>
    <t>Aulis Väisänen</t>
  </si>
  <si>
    <t>4622</t>
  </si>
  <si>
    <t>19 v  3 kk  19 pv</t>
  </si>
  <si>
    <t>NAISET</t>
  </si>
  <si>
    <t xml:space="preserve"> ITÄ - LÄNSI - KORTTI</t>
  </si>
  <si>
    <t>B-TYTÖT</t>
  </si>
  <si>
    <t>vai</t>
  </si>
  <si>
    <t xml:space="preserve"> LIITTO - LEHDISTÖ - KORTTI</t>
  </si>
  <si>
    <t>Tulos</t>
  </si>
  <si>
    <t xml:space="preserve">  KL-%</t>
  </si>
  <si>
    <t>Liitto</t>
  </si>
  <si>
    <t>Lehdistö</t>
  </si>
  <si>
    <t>12.07. 1980  Imatra</t>
  </si>
  <si>
    <t>12-15</t>
  </si>
  <si>
    <t>Osmo Okker</t>
  </si>
  <si>
    <t>28.06. 1981  Hyvinkää</t>
  </si>
  <si>
    <t>11-12</t>
  </si>
  <si>
    <t>Reino Kuivalainen</t>
  </si>
  <si>
    <t>19.06. 1988  Vähäkyrö</t>
  </si>
  <si>
    <t>11-1</t>
  </si>
  <si>
    <t xml:space="preserve">Ali Lindström </t>
  </si>
  <si>
    <t>18.06. 1989  Vimpeli</t>
  </si>
  <si>
    <t xml:space="preserve">  7-13</t>
  </si>
  <si>
    <t>Paavo Lakaniemi</t>
  </si>
  <si>
    <t>08.06. 1991  Vihti</t>
  </si>
  <si>
    <t>12-1</t>
  </si>
  <si>
    <t xml:space="preserve">Jari Haapanen </t>
  </si>
  <si>
    <t>16.06. 1990  Ikaalinen</t>
  </si>
  <si>
    <t xml:space="preserve">  1-2</t>
  </si>
  <si>
    <t>Markku Lähteenmäki</t>
  </si>
  <si>
    <t>24 v  1 kk  18 pv</t>
  </si>
  <si>
    <t>62.  ottelu</t>
  </si>
  <si>
    <t>21.07. 1983  Kiri - IT  14-8</t>
  </si>
  <si>
    <t xml:space="preserve">  19 v   2 kk 20 pv</t>
  </si>
  <si>
    <t xml:space="preserve">Lyöty </t>
  </si>
  <si>
    <t xml:space="preserve">Tuotu </t>
  </si>
  <si>
    <t xml:space="preserve"> Vuoden pesäpalloilija  1990</t>
  </si>
  <si>
    <t>5/6</t>
  </si>
  <si>
    <t>2/2</t>
  </si>
  <si>
    <t>1/1</t>
  </si>
  <si>
    <t>1/2</t>
  </si>
  <si>
    <t>2/4</t>
  </si>
  <si>
    <t>0/1</t>
  </si>
  <si>
    <t>1/4</t>
  </si>
  <si>
    <t>0/2</t>
  </si>
  <si>
    <t>3/7</t>
  </si>
  <si>
    <t>2/3</t>
  </si>
  <si>
    <t>1/3</t>
  </si>
  <si>
    <t>7/9</t>
  </si>
  <si>
    <t>3/4</t>
  </si>
  <si>
    <t>4/5</t>
  </si>
  <si>
    <t>0/0</t>
  </si>
  <si>
    <t>620</t>
  </si>
  <si>
    <t>4/7</t>
  </si>
  <si>
    <t>5/7</t>
  </si>
  <si>
    <t>3/3</t>
  </si>
  <si>
    <t>4/9</t>
  </si>
  <si>
    <t>4/6</t>
  </si>
  <si>
    <t>1v</t>
  </si>
  <si>
    <t>9/12</t>
  </si>
  <si>
    <t>4/4</t>
  </si>
  <si>
    <t>4/10</t>
  </si>
  <si>
    <t>2/6</t>
  </si>
  <si>
    <t>40/66</t>
  </si>
  <si>
    <t>8/18</t>
  </si>
  <si>
    <t>18/23</t>
  </si>
  <si>
    <t>5/11</t>
  </si>
  <si>
    <t>9/14</t>
  </si>
  <si>
    <t>13/24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</si>
</sst>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3" xfId="0" applyFill="1" applyBorder="1"/>
    <xf numFmtId="0" fontId="2" fillId="5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10" borderId="3" xfId="0" applyFont="1" applyFill="1" applyBorder="1" applyAlignment="1">
      <alignment horizontal="left"/>
    </xf>
    <xf numFmtId="0" fontId="2" fillId="2" borderId="11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11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4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49" fontId="2" fillId="5" borderId="10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165" fontId="2" fillId="5" borderId="11" xfId="1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left"/>
    </xf>
    <xf numFmtId="49" fontId="2" fillId="10" borderId="10" xfId="0" applyNumberFormat="1" applyFont="1" applyFill="1" applyBorder="1" applyAlignment="1">
      <alignment horizontal="left"/>
    </xf>
    <xf numFmtId="0" fontId="2" fillId="10" borderId="3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10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165" fontId="2" fillId="10" borderId="11" xfId="1" applyNumberFormat="1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165" fontId="2" fillId="2" borderId="6" xfId="1" applyNumberFormat="1" applyFont="1" applyFill="1" applyBorder="1" applyAlignment="1"/>
    <xf numFmtId="49" fontId="2" fillId="9" borderId="14" xfId="0" applyNumberFormat="1" applyFont="1" applyFill="1" applyBorder="1" applyAlignment="1">
      <alignment horizontal="center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1" customWidth="1"/>
    <col min="4" max="4" width="8.42578125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18" width="5.7109375" style="79" customWidth="1"/>
    <col min="19" max="19" width="5.7109375" style="78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37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77"/>
      <c r="Q1" s="77"/>
      <c r="R1" s="7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27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55</v>
      </c>
      <c r="AH3" s="15" t="s">
        <v>28</v>
      </c>
      <c r="AI3" s="17" t="s">
        <v>29</v>
      </c>
      <c r="AJ3" s="18" t="s">
        <v>30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1978</v>
      </c>
      <c r="C4" s="26" t="s">
        <v>53</v>
      </c>
      <c r="D4" s="39" t="s">
        <v>39</v>
      </c>
      <c r="E4" s="26">
        <v>0</v>
      </c>
      <c r="F4" s="26">
        <v>0</v>
      </c>
      <c r="G4" s="26">
        <v>0</v>
      </c>
      <c r="H4" s="26">
        <v>0</v>
      </c>
      <c r="I4" s="75"/>
      <c r="J4" s="75"/>
      <c r="K4" s="75"/>
      <c r="L4" s="75"/>
      <c r="M4" s="75"/>
      <c r="N4" s="75"/>
      <c r="O4" s="24"/>
      <c r="P4" s="18"/>
      <c r="Q4" s="18"/>
      <c r="R4" s="18"/>
      <c r="S4" s="18"/>
      <c r="U4" s="26"/>
      <c r="V4" s="41"/>
      <c r="W4" s="41"/>
      <c r="X4" s="32"/>
      <c r="Y4" s="26"/>
      <c r="Z4" s="27">
        <v>2</v>
      </c>
      <c r="AA4" s="27">
        <v>0</v>
      </c>
      <c r="AB4" s="27">
        <v>0</v>
      </c>
      <c r="AC4" s="27">
        <v>1</v>
      </c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1979</v>
      </c>
      <c r="C5" s="26" t="s">
        <v>54</v>
      </c>
      <c r="D5" s="39" t="s">
        <v>39</v>
      </c>
      <c r="E5" s="26">
        <v>9</v>
      </c>
      <c r="F5" s="26">
        <v>0</v>
      </c>
      <c r="G5" s="26">
        <v>2</v>
      </c>
      <c r="H5" s="26">
        <v>9</v>
      </c>
      <c r="I5" s="75"/>
      <c r="J5" s="75"/>
      <c r="K5" s="75"/>
      <c r="L5" s="75"/>
      <c r="M5" s="75"/>
      <c r="N5" s="75"/>
      <c r="O5" s="24"/>
      <c r="P5" s="18"/>
      <c r="Q5" s="18"/>
      <c r="R5" s="18"/>
      <c r="S5" s="18"/>
      <c r="T5" s="24"/>
      <c r="U5" s="26"/>
      <c r="V5" s="41"/>
      <c r="W5" s="41"/>
      <c r="X5" s="32"/>
      <c r="Y5" s="26"/>
      <c r="Z5" s="27">
        <v>2</v>
      </c>
      <c r="AA5" s="27">
        <v>0</v>
      </c>
      <c r="AB5" s="27">
        <v>0</v>
      </c>
      <c r="AC5" s="27">
        <v>6</v>
      </c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1980</v>
      </c>
      <c r="C6" s="26" t="s">
        <v>48</v>
      </c>
      <c r="D6" s="10" t="s">
        <v>39</v>
      </c>
      <c r="E6" s="26">
        <v>8</v>
      </c>
      <c r="F6" s="26">
        <v>0</v>
      </c>
      <c r="G6" s="26">
        <v>5</v>
      </c>
      <c r="H6" s="26">
        <v>9</v>
      </c>
      <c r="I6" s="75"/>
      <c r="J6" s="75"/>
      <c r="K6" s="75"/>
      <c r="L6" s="75"/>
      <c r="M6" s="75"/>
      <c r="N6" s="75"/>
      <c r="O6" s="24"/>
      <c r="P6" s="18"/>
      <c r="Q6" s="18"/>
      <c r="R6" s="18"/>
      <c r="S6" s="18"/>
      <c r="T6" s="24"/>
      <c r="U6" s="26">
        <v>4</v>
      </c>
      <c r="V6" s="26">
        <v>0</v>
      </c>
      <c r="W6" s="26">
        <v>1</v>
      </c>
      <c r="X6" s="26">
        <v>1</v>
      </c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>
        <v>1</v>
      </c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1981</v>
      </c>
      <c r="C7" s="41" t="s">
        <v>56</v>
      </c>
      <c r="D7" s="10" t="s">
        <v>39</v>
      </c>
      <c r="E7" s="26">
        <v>14</v>
      </c>
      <c r="F7" s="26">
        <v>0</v>
      </c>
      <c r="G7" s="26">
        <v>2</v>
      </c>
      <c r="H7" s="26">
        <v>6</v>
      </c>
      <c r="I7" s="26">
        <v>52</v>
      </c>
      <c r="J7" s="26">
        <v>9</v>
      </c>
      <c r="K7" s="26">
        <v>15</v>
      </c>
      <c r="L7" s="26">
        <v>21</v>
      </c>
      <c r="M7" s="26">
        <v>1</v>
      </c>
      <c r="N7" s="74">
        <v>0.734375</v>
      </c>
      <c r="O7" s="24">
        <f t="shared" ref="O7:O11" si="0">PRODUCT(I7/N7)</f>
        <v>70.808510638297875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1982</v>
      </c>
      <c r="C8" s="41" t="s">
        <v>56</v>
      </c>
      <c r="D8" s="10" t="s">
        <v>39</v>
      </c>
      <c r="E8" s="26">
        <v>14</v>
      </c>
      <c r="F8" s="26">
        <v>0</v>
      </c>
      <c r="G8" s="26">
        <v>1</v>
      </c>
      <c r="H8" s="26">
        <v>14</v>
      </c>
      <c r="I8" s="26">
        <v>35</v>
      </c>
      <c r="J8" s="26">
        <v>6</v>
      </c>
      <c r="K8" s="26">
        <v>13</v>
      </c>
      <c r="L8" s="26">
        <v>17</v>
      </c>
      <c r="M8" s="26">
        <v>2</v>
      </c>
      <c r="N8" s="74">
        <v>0.578125</v>
      </c>
      <c r="O8" s="24">
        <f t="shared" si="0"/>
        <v>60.54054054054054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1983</v>
      </c>
      <c r="C9" s="41" t="s">
        <v>41</v>
      </c>
      <c r="D9" s="10" t="s">
        <v>39</v>
      </c>
      <c r="E9" s="26">
        <v>15</v>
      </c>
      <c r="F9" s="26">
        <v>1</v>
      </c>
      <c r="G9" s="26">
        <v>8</v>
      </c>
      <c r="H9" s="26">
        <v>18</v>
      </c>
      <c r="I9" s="26">
        <v>57</v>
      </c>
      <c r="J9" s="26">
        <v>7</v>
      </c>
      <c r="K9" s="26">
        <v>24</v>
      </c>
      <c r="L9" s="26">
        <v>14</v>
      </c>
      <c r="M9" s="26">
        <v>9</v>
      </c>
      <c r="N9" s="74">
        <v>0.55670103092783507</v>
      </c>
      <c r="O9" s="24">
        <f t="shared" si="0"/>
        <v>102.38888888888889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1984</v>
      </c>
      <c r="C10" s="41" t="s">
        <v>46</v>
      </c>
      <c r="D10" s="10" t="s">
        <v>39</v>
      </c>
      <c r="E10" s="26">
        <v>18</v>
      </c>
      <c r="F10" s="26">
        <v>1</v>
      </c>
      <c r="G10" s="26">
        <v>18</v>
      </c>
      <c r="H10" s="26">
        <v>25</v>
      </c>
      <c r="I10" s="26">
        <v>101</v>
      </c>
      <c r="J10" s="26">
        <v>10</v>
      </c>
      <c r="K10" s="26">
        <v>38</v>
      </c>
      <c r="L10" s="26">
        <v>36</v>
      </c>
      <c r="M10" s="26">
        <v>19</v>
      </c>
      <c r="N10" s="74">
        <v>0.68666666666666665</v>
      </c>
      <c r="O10" s="24">
        <f t="shared" si="0"/>
        <v>147.08737864077671</v>
      </c>
      <c r="P10" s="18"/>
      <c r="Q10" s="18"/>
      <c r="R10" s="18"/>
      <c r="S10" s="18"/>
      <c r="T10" s="24" t="e">
        <f t="shared" ref="T10:T16" si="1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1985</v>
      </c>
      <c r="C11" s="41" t="s">
        <v>46</v>
      </c>
      <c r="D11" s="10" t="s">
        <v>39</v>
      </c>
      <c r="E11" s="26">
        <v>18</v>
      </c>
      <c r="F11" s="26">
        <v>2</v>
      </c>
      <c r="G11" s="26">
        <v>10</v>
      </c>
      <c r="H11" s="26">
        <v>22</v>
      </c>
      <c r="I11" s="26">
        <v>81</v>
      </c>
      <c r="J11" s="26">
        <v>18</v>
      </c>
      <c r="K11" s="26">
        <v>26</v>
      </c>
      <c r="L11" s="26">
        <v>25</v>
      </c>
      <c r="M11" s="26">
        <v>12</v>
      </c>
      <c r="N11" s="74">
        <v>0.62307692307692308</v>
      </c>
      <c r="O11" s="24">
        <f t="shared" si="0"/>
        <v>130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1986</v>
      </c>
      <c r="C12" s="41" t="s">
        <v>38</v>
      </c>
      <c r="D12" s="39" t="s">
        <v>39</v>
      </c>
      <c r="E12" s="26">
        <v>18</v>
      </c>
      <c r="F12" s="26">
        <v>7</v>
      </c>
      <c r="G12" s="26">
        <v>19</v>
      </c>
      <c r="H12" s="26">
        <v>26</v>
      </c>
      <c r="I12" s="26">
        <v>92</v>
      </c>
      <c r="J12" s="26">
        <v>21</v>
      </c>
      <c r="K12" s="26">
        <v>18</v>
      </c>
      <c r="L12" s="26">
        <v>27</v>
      </c>
      <c r="M12" s="26">
        <v>26</v>
      </c>
      <c r="N12" s="73" t="s">
        <v>40</v>
      </c>
      <c r="O12" s="24">
        <v>0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1987</v>
      </c>
      <c r="C13" s="41" t="s">
        <v>41</v>
      </c>
      <c r="D13" s="39" t="s">
        <v>42</v>
      </c>
      <c r="E13" s="26">
        <v>18</v>
      </c>
      <c r="F13" s="26">
        <v>0</v>
      </c>
      <c r="G13" s="26">
        <v>25</v>
      </c>
      <c r="H13" s="26">
        <v>8</v>
      </c>
      <c r="I13" s="26">
        <v>78</v>
      </c>
      <c r="J13" s="26">
        <v>5</v>
      </c>
      <c r="K13" s="26">
        <v>20</v>
      </c>
      <c r="L13" s="26">
        <v>28</v>
      </c>
      <c r="M13" s="26">
        <f>PRODUCT(F13+G13)</f>
        <v>25</v>
      </c>
      <c r="N13" s="73" t="s">
        <v>40</v>
      </c>
      <c r="O13" s="24">
        <v>0</v>
      </c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1988</v>
      </c>
      <c r="C14" s="41" t="s">
        <v>43</v>
      </c>
      <c r="D14" s="39" t="s">
        <v>42</v>
      </c>
      <c r="E14" s="26">
        <v>18</v>
      </c>
      <c r="F14" s="26">
        <v>1</v>
      </c>
      <c r="G14" s="26">
        <v>31</v>
      </c>
      <c r="H14" s="26">
        <v>17</v>
      </c>
      <c r="I14" s="26">
        <v>80</v>
      </c>
      <c r="J14" s="26">
        <v>8</v>
      </c>
      <c r="K14" s="26">
        <v>12</v>
      </c>
      <c r="L14" s="26">
        <v>28</v>
      </c>
      <c r="M14" s="26">
        <f>PRODUCT(F14+G14)</f>
        <v>32</v>
      </c>
      <c r="N14" s="73" t="s">
        <v>40</v>
      </c>
      <c r="O14" s="24">
        <v>0</v>
      </c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>
        <v>1</v>
      </c>
      <c r="AG14" s="26"/>
      <c r="AH14" s="26"/>
      <c r="AI14" s="26">
        <v>1</v>
      </c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1989</v>
      </c>
      <c r="C15" s="41" t="s">
        <v>43</v>
      </c>
      <c r="D15" s="39" t="s">
        <v>44</v>
      </c>
      <c r="E15" s="26">
        <v>18</v>
      </c>
      <c r="F15" s="26">
        <v>3</v>
      </c>
      <c r="G15" s="26">
        <v>30</v>
      </c>
      <c r="H15" s="26">
        <v>39</v>
      </c>
      <c r="I15" s="26">
        <v>139</v>
      </c>
      <c r="J15" s="26">
        <v>17</v>
      </c>
      <c r="K15" s="26">
        <v>40</v>
      </c>
      <c r="L15" s="26">
        <v>49</v>
      </c>
      <c r="M15" s="26">
        <f>PRODUCT(F15+G15)</f>
        <v>33</v>
      </c>
      <c r="N15" s="73" t="s">
        <v>40</v>
      </c>
      <c r="O15" s="24">
        <v>0</v>
      </c>
      <c r="P15" s="18" t="s">
        <v>56</v>
      </c>
      <c r="Q15" s="15" t="s">
        <v>67</v>
      </c>
      <c r="R15" s="26" t="s">
        <v>48</v>
      </c>
      <c r="S15" s="26" t="s">
        <v>43</v>
      </c>
      <c r="T15" s="24" t="e">
        <f t="shared" si="1"/>
        <v>#VALUE!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>
        <v>1</v>
      </c>
      <c r="AF15" s="26">
        <v>1</v>
      </c>
      <c r="AG15" s="26">
        <v>1</v>
      </c>
      <c r="AH15" s="26"/>
      <c r="AI15" s="26">
        <v>1</v>
      </c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1990</v>
      </c>
      <c r="C16" s="41" t="s">
        <v>45</v>
      </c>
      <c r="D16" s="39" t="s">
        <v>44</v>
      </c>
      <c r="E16" s="26">
        <v>22</v>
      </c>
      <c r="F16" s="26">
        <v>7</v>
      </c>
      <c r="G16" s="26">
        <v>53</v>
      </c>
      <c r="H16" s="26">
        <v>46</v>
      </c>
      <c r="I16" s="26">
        <v>168</v>
      </c>
      <c r="J16" s="26">
        <v>12</v>
      </c>
      <c r="K16" s="26">
        <v>34</v>
      </c>
      <c r="L16" s="26">
        <v>62</v>
      </c>
      <c r="M16" s="26">
        <v>60</v>
      </c>
      <c r="N16" s="74">
        <v>0.75700000000000001</v>
      </c>
      <c r="O16" s="24">
        <f t="shared" ref="O16:O21" si="2">PRODUCT(I16/N16)</f>
        <v>221.92866578599737</v>
      </c>
      <c r="P16" s="18" t="s">
        <v>41</v>
      </c>
      <c r="Q16" s="15" t="s">
        <v>68</v>
      </c>
      <c r="R16" s="18" t="s">
        <v>38</v>
      </c>
      <c r="S16" s="18" t="s">
        <v>56</v>
      </c>
      <c r="T16" s="24" t="e">
        <f t="shared" si="1"/>
        <v>#VALUE!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>
        <v>1</v>
      </c>
      <c r="AG16" s="26">
        <v>1</v>
      </c>
      <c r="AH16" s="26">
        <v>1</v>
      </c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1991</v>
      </c>
      <c r="C17" s="41" t="s">
        <v>46</v>
      </c>
      <c r="D17" s="39" t="s">
        <v>39</v>
      </c>
      <c r="E17" s="26">
        <v>22</v>
      </c>
      <c r="F17" s="26">
        <v>2</v>
      </c>
      <c r="G17" s="26">
        <v>39</v>
      </c>
      <c r="H17" s="26">
        <v>41</v>
      </c>
      <c r="I17" s="26">
        <v>147</v>
      </c>
      <c r="J17" s="26">
        <v>15</v>
      </c>
      <c r="K17" s="26">
        <v>41</v>
      </c>
      <c r="L17" s="26">
        <v>50</v>
      </c>
      <c r="M17" s="26">
        <f>SUM(F17+G17)</f>
        <v>41</v>
      </c>
      <c r="N17" s="74">
        <v>0.66500000000000004</v>
      </c>
      <c r="O17" s="24">
        <f t="shared" si="2"/>
        <v>221.05263157894737</v>
      </c>
      <c r="P17" s="18"/>
      <c r="Q17" s="15"/>
      <c r="R17" s="18" t="s">
        <v>67</v>
      </c>
      <c r="S17" s="18" t="s">
        <v>56</v>
      </c>
      <c r="T17" s="1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>
        <v>1</v>
      </c>
      <c r="AF17" s="26">
        <v>1</v>
      </c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1992</v>
      </c>
      <c r="C18" s="41" t="s">
        <v>38</v>
      </c>
      <c r="D18" s="39" t="s">
        <v>39</v>
      </c>
      <c r="E18" s="26">
        <v>22</v>
      </c>
      <c r="F18" s="26">
        <v>2</v>
      </c>
      <c r="G18" s="26">
        <v>17</v>
      </c>
      <c r="H18" s="26">
        <v>39</v>
      </c>
      <c r="I18" s="26">
        <v>141</v>
      </c>
      <c r="J18" s="26">
        <v>29</v>
      </c>
      <c r="K18" s="26">
        <v>61</v>
      </c>
      <c r="L18" s="26">
        <v>32</v>
      </c>
      <c r="M18" s="26">
        <f>SUM(F18+G18)</f>
        <v>19</v>
      </c>
      <c r="N18" s="74">
        <v>0.68400000000000005</v>
      </c>
      <c r="O18" s="24">
        <f t="shared" si="2"/>
        <v>206.14035087719296</v>
      </c>
      <c r="P18" s="18"/>
      <c r="Q18" s="15"/>
      <c r="R18" s="18"/>
      <c r="S18" s="18"/>
      <c r="T18" s="1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>
        <v>1</v>
      </c>
      <c r="AF18" s="26"/>
      <c r="AG18" s="26"/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1993</v>
      </c>
      <c r="C19" s="41" t="s">
        <v>43</v>
      </c>
      <c r="D19" s="39" t="s">
        <v>47</v>
      </c>
      <c r="E19" s="26">
        <v>24</v>
      </c>
      <c r="F19" s="26">
        <v>3</v>
      </c>
      <c r="G19" s="26">
        <v>37</v>
      </c>
      <c r="H19" s="26">
        <v>24</v>
      </c>
      <c r="I19" s="26">
        <v>160</v>
      </c>
      <c r="J19" s="26">
        <v>19</v>
      </c>
      <c r="K19" s="26">
        <v>46</v>
      </c>
      <c r="L19" s="26">
        <v>55</v>
      </c>
      <c r="M19" s="26">
        <f>SUM(F19+G19)</f>
        <v>40</v>
      </c>
      <c r="N19" s="74">
        <v>0.63500000000000001</v>
      </c>
      <c r="O19" s="24">
        <f t="shared" si="2"/>
        <v>251.96850393700788</v>
      </c>
      <c r="P19" s="18"/>
      <c r="Q19" s="15"/>
      <c r="R19" s="18"/>
      <c r="S19" s="18" t="s">
        <v>38</v>
      </c>
      <c r="T19" s="24" t="e">
        <f t="shared" ref="T19:T22" si="3">PRODUCT(L19/S19)</f>
        <v>#VALUE!</v>
      </c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>
        <v>1</v>
      </c>
      <c r="AF19" s="26"/>
      <c r="AG19" s="26"/>
      <c r="AH19" s="26"/>
      <c r="AI19" s="26">
        <v>1</v>
      </c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1994</v>
      </c>
      <c r="C20" s="41" t="s">
        <v>46</v>
      </c>
      <c r="D20" s="39" t="s">
        <v>39</v>
      </c>
      <c r="E20" s="26">
        <v>24</v>
      </c>
      <c r="F20" s="26">
        <v>5</v>
      </c>
      <c r="G20" s="26">
        <v>30</v>
      </c>
      <c r="H20" s="26">
        <v>33</v>
      </c>
      <c r="I20" s="26">
        <v>139</v>
      </c>
      <c r="J20" s="26">
        <v>19</v>
      </c>
      <c r="K20" s="26">
        <v>35</v>
      </c>
      <c r="L20" s="26">
        <v>50</v>
      </c>
      <c r="M20" s="26">
        <v>35</v>
      </c>
      <c r="N20" s="29">
        <v>0.65300000000000002</v>
      </c>
      <c r="O20" s="24">
        <f t="shared" si="2"/>
        <v>212.8637059724349</v>
      </c>
      <c r="P20" s="18"/>
      <c r="Q20" s="15"/>
      <c r="R20" s="18" t="s">
        <v>56</v>
      </c>
      <c r="S20" s="18" t="s">
        <v>46</v>
      </c>
      <c r="T20" s="24" t="e">
        <f t="shared" si="3"/>
        <v>#VALUE!</v>
      </c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>
        <v>1</v>
      </c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1995</v>
      </c>
      <c r="C21" s="41" t="s">
        <v>48</v>
      </c>
      <c r="D21" s="39" t="s">
        <v>39</v>
      </c>
      <c r="E21" s="26">
        <v>22</v>
      </c>
      <c r="F21" s="26">
        <v>1</v>
      </c>
      <c r="G21" s="26">
        <v>20</v>
      </c>
      <c r="H21" s="26">
        <v>33</v>
      </c>
      <c r="I21" s="26">
        <v>137</v>
      </c>
      <c r="J21" s="26">
        <v>15</v>
      </c>
      <c r="K21" s="26">
        <v>27</v>
      </c>
      <c r="L21" s="26">
        <v>74</v>
      </c>
      <c r="M21" s="26">
        <v>21</v>
      </c>
      <c r="N21" s="29">
        <v>0.63700000000000001</v>
      </c>
      <c r="O21" s="24">
        <f t="shared" si="2"/>
        <v>215.07064364207221</v>
      </c>
      <c r="P21" s="18"/>
      <c r="Q21" s="15"/>
      <c r="R21" s="18"/>
      <c r="S21" s="18"/>
      <c r="T21" s="24" t="e">
        <f t="shared" si="3"/>
        <v>#DIV/0!</v>
      </c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>
        <v>1</v>
      </c>
      <c r="AF21" s="26"/>
      <c r="AG21" s="26"/>
      <c r="AH21" s="26"/>
      <c r="AI21" s="26"/>
      <c r="AJ21" s="26">
        <v>1</v>
      </c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6" t="s">
        <v>9</v>
      </c>
      <c r="C22" s="17"/>
      <c r="D22" s="15"/>
      <c r="E22" s="18">
        <f t="shared" ref="E22:M22" si="4">SUM(E4:E21)</f>
        <v>304</v>
      </c>
      <c r="F22" s="18">
        <f t="shared" si="4"/>
        <v>35</v>
      </c>
      <c r="G22" s="18">
        <f t="shared" si="4"/>
        <v>347</v>
      </c>
      <c r="H22" s="18">
        <f t="shared" si="4"/>
        <v>409</v>
      </c>
      <c r="I22" s="18">
        <f t="shared" si="4"/>
        <v>1607</v>
      </c>
      <c r="J22" s="18">
        <f t="shared" si="4"/>
        <v>210</v>
      </c>
      <c r="K22" s="18">
        <f t="shared" si="4"/>
        <v>450</v>
      </c>
      <c r="L22" s="18">
        <f t="shared" si="4"/>
        <v>568</v>
      </c>
      <c r="M22" s="18">
        <f t="shared" si="4"/>
        <v>375</v>
      </c>
      <c r="N22" s="30">
        <f>PRODUCT(1218/O22)</f>
        <v>0.66201055457209379</v>
      </c>
      <c r="O22" s="31">
        <f>SUM(O7:O21)</f>
        <v>1839.8498205021567</v>
      </c>
      <c r="P22" s="18"/>
      <c r="Q22" s="15"/>
      <c r="R22" s="18"/>
      <c r="S22" s="18"/>
      <c r="T22" s="24" t="e">
        <f t="shared" si="3"/>
        <v>#DIV/0!</v>
      </c>
      <c r="U22" s="18">
        <f t="shared" ref="U22:AJ22" si="5">SUM(U4:U21)</f>
        <v>4</v>
      </c>
      <c r="V22" s="18">
        <f t="shared" si="5"/>
        <v>0</v>
      </c>
      <c r="W22" s="18">
        <f t="shared" si="5"/>
        <v>1</v>
      </c>
      <c r="X22" s="18">
        <f t="shared" si="5"/>
        <v>1</v>
      </c>
      <c r="Y22" s="18">
        <f t="shared" si="5"/>
        <v>0</v>
      </c>
      <c r="Z22" s="18">
        <f t="shared" si="5"/>
        <v>4</v>
      </c>
      <c r="AA22" s="18">
        <f t="shared" si="5"/>
        <v>0</v>
      </c>
      <c r="AB22" s="18">
        <f t="shared" si="5"/>
        <v>0</v>
      </c>
      <c r="AC22" s="18">
        <f t="shared" si="5"/>
        <v>7</v>
      </c>
      <c r="AD22" s="18">
        <f t="shared" si="5"/>
        <v>0</v>
      </c>
      <c r="AE22" s="18">
        <f t="shared" si="5"/>
        <v>11</v>
      </c>
      <c r="AF22" s="18">
        <f t="shared" si="5"/>
        <v>4</v>
      </c>
      <c r="AG22" s="18">
        <f t="shared" si="5"/>
        <v>2</v>
      </c>
      <c r="AH22" s="18">
        <f t="shared" si="5"/>
        <v>1</v>
      </c>
      <c r="AI22" s="18">
        <f t="shared" si="5"/>
        <v>3</v>
      </c>
      <c r="AJ22" s="18">
        <f t="shared" si="5"/>
        <v>2</v>
      </c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8" t="s">
        <v>2</v>
      </c>
      <c r="C23" s="32"/>
      <c r="D23" s="33">
        <v>1839.7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5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1"/>
      <c r="C24" s="1"/>
      <c r="D24" s="24"/>
      <c r="E24" s="1"/>
      <c r="F24" s="1"/>
      <c r="G24" s="1"/>
      <c r="H24" s="1"/>
      <c r="I24" s="1"/>
      <c r="J24" s="1"/>
      <c r="K24" s="1"/>
      <c r="L24" s="1"/>
      <c r="M24" s="1"/>
      <c r="N24" s="34"/>
      <c r="O24" s="36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22" t="s">
        <v>16</v>
      </c>
      <c r="C25" s="38"/>
      <c r="D25" s="38"/>
      <c r="E25" s="18" t="s">
        <v>4</v>
      </c>
      <c r="F25" s="18" t="s">
        <v>13</v>
      </c>
      <c r="G25" s="15" t="s">
        <v>14</v>
      </c>
      <c r="H25" s="18" t="s">
        <v>15</v>
      </c>
      <c r="I25" s="18" t="s">
        <v>3</v>
      </c>
      <c r="J25" s="1"/>
      <c r="K25" s="18" t="s">
        <v>24</v>
      </c>
      <c r="L25" s="18" t="s">
        <v>25</v>
      </c>
      <c r="M25" s="18" t="s">
        <v>26</v>
      </c>
      <c r="N25" s="30" t="s">
        <v>34</v>
      </c>
      <c r="O25" s="24"/>
      <c r="P25" s="39" t="s">
        <v>31</v>
      </c>
      <c r="Q25" s="12"/>
      <c r="R25" s="12"/>
      <c r="S25" s="12"/>
      <c r="T25" s="40"/>
      <c r="U25" s="40"/>
      <c r="V25" s="40"/>
      <c r="W25" s="40"/>
      <c r="X25" s="40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42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39" t="s">
        <v>17</v>
      </c>
      <c r="C26" s="12"/>
      <c r="D26" s="42"/>
      <c r="E26" s="26">
        <f>PRODUCT(E22)</f>
        <v>304</v>
      </c>
      <c r="F26" s="26">
        <f>PRODUCT(F22)</f>
        <v>35</v>
      </c>
      <c r="G26" s="26">
        <f>PRODUCT(G22)</f>
        <v>347</v>
      </c>
      <c r="H26" s="26">
        <f>PRODUCT(H22)</f>
        <v>409</v>
      </c>
      <c r="I26" s="26">
        <f>PRODUCT(I22)</f>
        <v>1607</v>
      </c>
      <c r="J26" s="1"/>
      <c r="K26" s="43">
        <f>PRODUCT((F26+G26)/E26)</f>
        <v>1.256578947368421</v>
      </c>
      <c r="L26" s="43">
        <f>PRODUCT(H26/E26)</f>
        <v>1.3453947368421053</v>
      </c>
      <c r="M26" s="43">
        <f>PRODUCT(I26/E26)</f>
        <v>5.2861842105263159</v>
      </c>
      <c r="N26" s="29">
        <f>PRODUCT(N22)</f>
        <v>0.66201055457209379</v>
      </c>
      <c r="O26" s="24">
        <f>PRODUCT(O22)</f>
        <v>1839.8498205021567</v>
      </c>
      <c r="P26" s="44" t="s">
        <v>32</v>
      </c>
      <c r="Q26" s="45"/>
      <c r="R26" s="46" t="s">
        <v>59</v>
      </c>
      <c r="S26" s="46"/>
      <c r="T26" s="46"/>
      <c r="U26" s="46"/>
      <c r="V26" s="46"/>
      <c r="W26" s="46"/>
      <c r="X26" s="46"/>
      <c r="Y26" s="47" t="s">
        <v>35</v>
      </c>
      <c r="Z26" s="46"/>
      <c r="AA26" s="46" t="s">
        <v>62</v>
      </c>
      <c r="AB26" s="46"/>
      <c r="AC26" s="46"/>
      <c r="AD26" s="46"/>
      <c r="AE26" s="47"/>
      <c r="AF26" s="47"/>
      <c r="AG26" s="46"/>
      <c r="AH26" s="47"/>
      <c r="AI26" s="46"/>
      <c r="AJ26" s="136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48" t="s">
        <v>18</v>
      </c>
      <c r="C27" s="49"/>
      <c r="D27" s="50"/>
      <c r="E27" s="26">
        <f>PRODUCT(U22)</f>
        <v>4</v>
      </c>
      <c r="F27" s="26">
        <f>PRODUCT(V22)</f>
        <v>0</v>
      </c>
      <c r="G27" s="26">
        <f>PRODUCT(W22)</f>
        <v>1</v>
      </c>
      <c r="H27" s="26">
        <f>PRODUCT(X22)</f>
        <v>1</v>
      </c>
      <c r="I27" s="26">
        <f>PRODUCT(Y22)</f>
        <v>0</v>
      </c>
      <c r="J27" s="1"/>
      <c r="K27" s="43">
        <f>PRODUCT((F27+G27)/E27)</f>
        <v>0.25</v>
      </c>
      <c r="L27" s="43">
        <f>PRODUCT(H27/E27)</f>
        <v>0.25</v>
      </c>
      <c r="M27" s="43"/>
      <c r="N27" s="29"/>
      <c r="O27" s="24" t="e">
        <f>PRODUCT(I27/N27)</f>
        <v>#DIV/0!</v>
      </c>
      <c r="P27" s="51" t="s">
        <v>159</v>
      </c>
      <c r="Q27" s="52"/>
      <c r="R27" s="53" t="s">
        <v>60</v>
      </c>
      <c r="S27" s="53"/>
      <c r="T27" s="53"/>
      <c r="U27" s="53"/>
      <c r="V27" s="53"/>
      <c r="W27" s="53"/>
      <c r="X27" s="53"/>
      <c r="Y27" s="54" t="s">
        <v>58</v>
      </c>
      <c r="Z27" s="53"/>
      <c r="AA27" s="53" t="s">
        <v>64</v>
      </c>
      <c r="AB27" s="53"/>
      <c r="AC27" s="53"/>
      <c r="AD27" s="53"/>
      <c r="AE27" s="54"/>
      <c r="AF27" s="54"/>
      <c r="AG27" s="53"/>
      <c r="AH27" s="54"/>
      <c r="AI27" s="53"/>
      <c r="AJ27" s="137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55" t="s">
        <v>19</v>
      </c>
      <c r="C28" s="56"/>
      <c r="D28" s="57"/>
      <c r="E28" s="27">
        <f>PRODUCT(Z22)</f>
        <v>4</v>
      </c>
      <c r="F28" s="27">
        <f>PRODUCT(AA22)</f>
        <v>0</v>
      </c>
      <c r="G28" s="27">
        <f>PRODUCT(AB22)</f>
        <v>0</v>
      </c>
      <c r="H28" s="27">
        <f>PRODUCT(AC22)</f>
        <v>7</v>
      </c>
      <c r="I28" s="27">
        <f>PRODUCT(AD22)</f>
        <v>0</v>
      </c>
      <c r="J28" s="1"/>
      <c r="K28" s="58">
        <f>PRODUCT((F28+G28)/E28)</f>
        <v>0</v>
      </c>
      <c r="L28" s="58">
        <f>PRODUCT(H28/E28)</f>
        <v>1.75</v>
      </c>
      <c r="M28" s="58"/>
      <c r="N28" s="59"/>
      <c r="O28" s="24"/>
      <c r="P28" s="51" t="s">
        <v>160</v>
      </c>
      <c r="Q28" s="52"/>
      <c r="R28" s="53" t="s">
        <v>61</v>
      </c>
      <c r="S28" s="53"/>
      <c r="T28" s="53"/>
      <c r="U28" s="53"/>
      <c r="V28" s="53"/>
      <c r="W28" s="53"/>
      <c r="X28" s="53"/>
      <c r="Y28" s="54" t="s">
        <v>57</v>
      </c>
      <c r="Z28" s="53"/>
      <c r="AA28" s="53" t="s">
        <v>63</v>
      </c>
      <c r="AB28" s="53"/>
      <c r="AC28" s="53"/>
      <c r="AD28" s="53"/>
      <c r="AE28" s="54"/>
      <c r="AF28" s="54"/>
      <c r="AG28" s="53"/>
      <c r="AH28" s="54"/>
      <c r="AI28" s="53"/>
      <c r="AJ28" s="137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60" t="s">
        <v>20</v>
      </c>
      <c r="C29" s="61"/>
      <c r="D29" s="62"/>
      <c r="E29" s="18">
        <f>SUM(E26:E28)</f>
        <v>312</v>
      </c>
      <c r="F29" s="18">
        <f>SUM(F26:F28)</f>
        <v>35</v>
      </c>
      <c r="G29" s="18">
        <f>SUM(G26:G28)</f>
        <v>348</v>
      </c>
      <c r="H29" s="18">
        <f>SUM(H26:H28)</f>
        <v>417</v>
      </c>
      <c r="I29" s="18">
        <f>SUM(I26:I28)</f>
        <v>1607</v>
      </c>
      <c r="J29" s="1"/>
      <c r="K29" s="63">
        <f>PRODUCT((F29+G29)/E29)</f>
        <v>1.2275641025641026</v>
      </c>
      <c r="L29" s="63">
        <f>PRODUCT(H29/E29)</f>
        <v>1.3365384615384615</v>
      </c>
      <c r="M29" s="63">
        <v>5.29</v>
      </c>
      <c r="N29" s="30"/>
      <c r="O29" s="24" t="e">
        <f>SUM(O26:O28)</f>
        <v>#DIV/0!</v>
      </c>
      <c r="P29" s="64" t="s">
        <v>33</v>
      </c>
      <c r="Q29" s="65"/>
      <c r="R29" s="66" t="s">
        <v>157</v>
      </c>
      <c r="S29" s="66"/>
      <c r="T29" s="66"/>
      <c r="U29" s="66"/>
      <c r="V29" s="66"/>
      <c r="W29" s="66"/>
      <c r="X29" s="66"/>
      <c r="Y29" s="67" t="s">
        <v>156</v>
      </c>
      <c r="Z29" s="66"/>
      <c r="AA29" s="66" t="s">
        <v>158</v>
      </c>
      <c r="AB29" s="66"/>
      <c r="AC29" s="66"/>
      <c r="AD29" s="66"/>
      <c r="AE29" s="67"/>
      <c r="AF29" s="67"/>
      <c r="AG29" s="66"/>
      <c r="AH29" s="67"/>
      <c r="AI29" s="66"/>
      <c r="AJ29" s="138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4"/>
      <c r="O30" s="24"/>
      <c r="P30" s="1"/>
      <c r="Q30" s="37"/>
      <c r="R30" s="1"/>
      <c r="S30" s="1"/>
      <c r="T30" s="24"/>
      <c r="U30" s="24"/>
      <c r="V30" s="6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39" t="s">
        <v>161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4"/>
      <c r="O31" s="11"/>
      <c r="P31" s="12"/>
      <c r="Q31" s="12"/>
      <c r="R31" s="12"/>
      <c r="S31" s="12"/>
      <c r="T31" s="11"/>
      <c r="U31" s="11"/>
      <c r="V31" s="135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42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37"/>
      <c r="C32" s="37"/>
      <c r="D32" s="37"/>
      <c r="E32" s="37"/>
      <c r="F32" s="37"/>
      <c r="G32" s="37"/>
      <c r="H32" s="37"/>
      <c r="I32" s="37"/>
      <c r="J32" s="1"/>
      <c r="K32" s="37"/>
      <c r="L32" s="37"/>
      <c r="M32" s="37"/>
      <c r="N32" s="34"/>
      <c r="O32" s="24"/>
      <c r="P32" s="1"/>
      <c r="Q32" s="37"/>
      <c r="R32" s="1"/>
      <c r="S32" s="1"/>
      <c r="T32" s="24"/>
      <c r="U32" s="24"/>
      <c r="V32" s="6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 t="s">
        <v>36</v>
      </c>
      <c r="C33" s="1"/>
      <c r="D33" s="1" t="s">
        <v>50</v>
      </c>
      <c r="E33" s="1"/>
      <c r="F33" s="1"/>
      <c r="G33" s="1"/>
      <c r="H33" s="1"/>
      <c r="I33" s="1"/>
      <c r="J33" s="1" t="s">
        <v>65</v>
      </c>
      <c r="K33" s="1"/>
      <c r="L33" s="1"/>
      <c r="M33" s="1"/>
      <c r="N33" s="37"/>
      <c r="O33" s="24"/>
      <c r="P33" s="1"/>
      <c r="Q33" s="1" t="s">
        <v>51</v>
      </c>
      <c r="R33" s="1"/>
      <c r="S33" s="1"/>
      <c r="T33" s="1"/>
      <c r="U33" s="1"/>
      <c r="V33" s="1"/>
      <c r="W33" s="1"/>
      <c r="X33" s="1"/>
      <c r="Y33" s="1" t="s">
        <v>52</v>
      </c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70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69"/>
      <c r="N34" s="69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70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70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4"/>
      <c r="AF37" s="24"/>
      <c r="AG37" s="24"/>
      <c r="AH37" s="24"/>
      <c r="AI37" s="24"/>
      <c r="AJ37" s="24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4"/>
      <c r="AF38" s="24"/>
      <c r="AG38" s="24"/>
      <c r="AH38" s="24"/>
      <c r="AI38" s="24"/>
      <c r="AJ38" s="24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69"/>
      <c r="N40" s="34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69"/>
      <c r="N41" s="69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68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70"/>
      <c r="AM42" s="70"/>
      <c r="AN42" s="70"/>
      <c r="AO42" s="70"/>
      <c r="AP42" s="70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68"/>
      <c r="AB43" s="68"/>
      <c r="AC43" s="24"/>
      <c r="AD43" s="24"/>
      <c r="AE43" s="24"/>
      <c r="AF43" s="24"/>
      <c r="AG43" s="24"/>
      <c r="AH43" s="24"/>
      <c r="AI43" s="24"/>
      <c r="AJ43" s="24"/>
      <c r="AK43" s="8"/>
      <c r="AL43" s="70"/>
      <c r="AM43" s="70"/>
      <c r="AN43" s="70"/>
      <c r="AO43" s="70"/>
      <c r="AP43" s="70"/>
    </row>
    <row r="44" spans="1:42" ht="15" customHeight="1" x14ac:dyDescent="0.25">
      <c r="A44" s="7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68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A45" s="7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68"/>
      <c r="AB45" s="68"/>
      <c r="AC45" s="24"/>
      <c r="AD45" s="24"/>
      <c r="AE45" s="24"/>
      <c r="AF45" s="24"/>
      <c r="AG45" s="24"/>
      <c r="AH45" s="24"/>
      <c r="AI45" s="24"/>
      <c r="AJ45" s="24"/>
      <c r="AK45" s="8"/>
    </row>
    <row r="46" spans="1:42" ht="15" customHeight="1" x14ac:dyDescent="0.25">
      <c r="A46" s="7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1"/>
      <c r="AC46" s="1"/>
      <c r="AD46" s="1"/>
      <c r="AE46" s="1"/>
      <c r="AF46" s="1"/>
      <c r="AG46" s="1"/>
      <c r="AH46" s="1"/>
      <c r="AI46" s="1"/>
      <c r="AJ46" s="1"/>
      <c r="AK46" s="8"/>
    </row>
    <row r="47" spans="1:42" ht="15" customHeight="1" x14ac:dyDescent="0.25">
      <c r="A47" s="7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69"/>
      <c r="N47" s="34"/>
      <c r="O47" s="24"/>
      <c r="P47" s="24"/>
      <c r="Q47" s="24"/>
      <c r="R47" s="24"/>
      <c r="S47" s="24"/>
      <c r="T47" s="24"/>
      <c r="U47" s="1"/>
      <c r="V47" s="37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8"/>
    </row>
    <row r="48" spans="1:42" ht="15" customHeight="1" x14ac:dyDescent="0.25">
      <c r="A48" s="7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68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8"/>
      <c r="Q49" s="8"/>
      <c r="R49" s="8"/>
      <c r="S49" s="1"/>
      <c r="T49" s="24"/>
      <c r="U49" s="1"/>
      <c r="V49" s="37"/>
      <c r="W49" s="1"/>
      <c r="X49" s="1"/>
      <c r="Y49" s="24"/>
      <c r="Z49" s="24"/>
      <c r="AA49" s="68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8"/>
      <c r="Q50" s="8"/>
      <c r="R50" s="8"/>
      <c r="S50" s="1"/>
      <c r="T50" s="24"/>
      <c r="U50" s="1"/>
      <c r="V50" s="37"/>
      <c r="W50" s="1"/>
      <c r="X50" s="1"/>
      <c r="Y50" s="24"/>
      <c r="Z50" s="24"/>
      <c r="AA50" s="68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68"/>
      <c r="AB51" s="1"/>
      <c r="AC51" s="1"/>
      <c r="AD51" s="1"/>
      <c r="AE51" s="1"/>
      <c r="AF51" s="1"/>
      <c r="AG51" s="1"/>
      <c r="AH51" s="1"/>
      <c r="AI51" s="1"/>
      <c r="AJ51" s="1"/>
    </row>
    <row r="52" spans="2:36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8"/>
      <c r="Q52" s="8"/>
      <c r="R52" s="8"/>
      <c r="S52" s="1"/>
      <c r="T52" s="24"/>
      <c r="U52" s="1"/>
      <c r="V52" s="37"/>
      <c r="W52" s="1"/>
      <c r="X52" s="1"/>
      <c r="Y52" s="24"/>
      <c r="Z52" s="24"/>
      <c r="AA52" s="68"/>
      <c r="AB52" s="1"/>
      <c r="AC52" s="1"/>
      <c r="AD52" s="1"/>
      <c r="AE52" s="1"/>
      <c r="AF52" s="1"/>
      <c r="AG52" s="1"/>
      <c r="AH52" s="1"/>
      <c r="AI52" s="1"/>
      <c r="AJ52" s="1"/>
    </row>
    <row r="53" spans="2:36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8"/>
      <c r="Q53" s="8"/>
      <c r="R53" s="8"/>
      <c r="S53" s="1"/>
      <c r="T53" s="24"/>
      <c r="U53" s="1"/>
      <c r="V53" s="37"/>
      <c r="W53" s="1"/>
      <c r="X53" s="1"/>
      <c r="Y53" s="24"/>
      <c r="Z53" s="24"/>
      <c r="AA53" s="68"/>
      <c r="AB53" s="1"/>
      <c r="AC53" s="1"/>
      <c r="AD53" s="1"/>
      <c r="AE53" s="1"/>
      <c r="AF53" s="1"/>
      <c r="AG53" s="1"/>
      <c r="AH53" s="1"/>
      <c r="AI53" s="1"/>
      <c r="AJ53" s="1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6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20" style="78" customWidth="1"/>
    <col min="4" max="4" width="10.5703125" style="117" customWidth="1"/>
    <col min="5" max="5" width="10.28515625" style="117" customWidth="1"/>
    <col min="6" max="6" width="0.7109375" style="36" customWidth="1"/>
    <col min="7" max="11" width="4.7109375" style="78" customWidth="1"/>
    <col min="12" max="12" width="6.28515625" style="78" customWidth="1"/>
    <col min="13" max="16" width="4.7109375" style="78" customWidth="1"/>
    <col min="17" max="21" width="6.7109375" style="181" customWidth="1"/>
    <col min="22" max="22" width="11" style="78" customWidth="1"/>
    <col min="23" max="23" width="24.140625" style="117" customWidth="1"/>
    <col min="24" max="24" width="9.42578125" style="78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0" t="s">
        <v>129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72"/>
      <c r="R1" s="172"/>
      <c r="S1" s="172"/>
      <c r="T1" s="172"/>
      <c r="U1" s="172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8"/>
      <c r="B2" s="10" t="s">
        <v>37</v>
      </c>
      <c r="C2" s="4" t="s">
        <v>49</v>
      </c>
      <c r="D2" s="11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73"/>
      <c r="R2" s="173"/>
      <c r="S2" s="173"/>
      <c r="T2" s="173"/>
      <c r="U2" s="173"/>
      <c r="V2" s="11"/>
      <c r="W2" s="84"/>
      <c r="X2" s="41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128</v>
      </c>
      <c r="C3" s="22" t="s">
        <v>69</v>
      </c>
      <c r="D3" s="87" t="s">
        <v>70</v>
      </c>
      <c r="E3" s="88" t="s">
        <v>1</v>
      </c>
      <c r="F3" s="24"/>
      <c r="G3" s="89" t="s">
        <v>71</v>
      </c>
      <c r="H3" s="90" t="s">
        <v>72</v>
      </c>
      <c r="I3" s="90" t="s">
        <v>29</v>
      </c>
      <c r="J3" s="17" t="s">
        <v>73</v>
      </c>
      <c r="K3" s="91" t="s">
        <v>74</v>
      </c>
      <c r="L3" s="91" t="s">
        <v>75</v>
      </c>
      <c r="M3" s="89" t="s">
        <v>76</v>
      </c>
      <c r="N3" s="89" t="s">
        <v>28</v>
      </c>
      <c r="O3" s="90" t="s">
        <v>77</v>
      </c>
      <c r="P3" s="89" t="s">
        <v>72</v>
      </c>
      <c r="Q3" s="174" t="s">
        <v>3</v>
      </c>
      <c r="R3" s="174">
        <v>1</v>
      </c>
      <c r="S3" s="174">
        <v>2</v>
      </c>
      <c r="T3" s="174">
        <v>3</v>
      </c>
      <c r="U3" s="174" t="s">
        <v>78</v>
      </c>
      <c r="V3" s="17" t="s">
        <v>21</v>
      </c>
      <c r="W3" s="16" t="s">
        <v>79</v>
      </c>
      <c r="X3" s="16" t="s">
        <v>80</v>
      </c>
      <c r="Y3" s="83"/>
      <c r="Z3" s="83"/>
      <c r="AA3" s="83"/>
      <c r="AB3" s="83"/>
      <c r="AC3" s="83"/>
      <c r="AD3" s="83"/>
    </row>
    <row r="4" spans="1:30" x14ac:dyDescent="0.25">
      <c r="A4" s="119"/>
      <c r="B4" s="139" t="s">
        <v>89</v>
      </c>
      <c r="C4" s="140" t="s">
        <v>90</v>
      </c>
      <c r="D4" s="92" t="s">
        <v>81</v>
      </c>
      <c r="E4" s="133" t="s">
        <v>39</v>
      </c>
      <c r="F4" s="170"/>
      <c r="G4" s="93">
        <v>1</v>
      </c>
      <c r="H4" s="93"/>
      <c r="I4" s="93"/>
      <c r="J4" s="93"/>
      <c r="K4" s="94" t="s">
        <v>131</v>
      </c>
      <c r="L4" s="93"/>
      <c r="M4" s="93">
        <v>1</v>
      </c>
      <c r="N4" s="93"/>
      <c r="O4" s="142"/>
      <c r="P4" s="142"/>
      <c r="Q4" s="143" t="s">
        <v>176</v>
      </c>
      <c r="R4" s="143"/>
      <c r="S4" s="143"/>
      <c r="T4" s="143"/>
      <c r="U4" s="143"/>
      <c r="V4" s="144" t="s">
        <v>40</v>
      </c>
      <c r="W4" s="132" t="s">
        <v>86</v>
      </c>
      <c r="X4" s="171" t="s">
        <v>177</v>
      </c>
      <c r="Y4" s="83"/>
      <c r="Z4" s="83"/>
      <c r="AA4" s="83"/>
      <c r="AB4" s="83"/>
      <c r="AC4" s="83"/>
      <c r="AD4" s="83"/>
    </row>
    <row r="5" spans="1:30" x14ac:dyDescent="0.25">
      <c r="A5" s="119"/>
      <c r="B5" s="139" t="s">
        <v>84</v>
      </c>
      <c r="C5" s="140" t="s">
        <v>85</v>
      </c>
      <c r="D5" s="92" t="s">
        <v>81</v>
      </c>
      <c r="E5" s="133" t="s">
        <v>39</v>
      </c>
      <c r="F5" s="170"/>
      <c r="G5" s="93"/>
      <c r="H5" s="93"/>
      <c r="I5" s="93">
        <v>1</v>
      </c>
      <c r="J5" s="93" t="s">
        <v>91</v>
      </c>
      <c r="K5" s="93"/>
      <c r="L5" s="93"/>
      <c r="M5" s="93">
        <v>1</v>
      </c>
      <c r="N5" s="93"/>
      <c r="O5" s="142"/>
      <c r="P5" s="142"/>
      <c r="Q5" s="143"/>
      <c r="R5" s="143"/>
      <c r="S5" s="143"/>
      <c r="T5" s="143"/>
      <c r="U5" s="143"/>
      <c r="V5" s="144"/>
      <c r="W5" s="132" t="s">
        <v>86</v>
      </c>
      <c r="X5" s="171" t="s">
        <v>87</v>
      </c>
      <c r="Y5" s="83"/>
      <c r="Z5" s="83"/>
      <c r="AA5" s="83"/>
      <c r="AB5" s="83"/>
      <c r="AC5" s="83"/>
      <c r="AD5" s="83"/>
    </row>
    <row r="6" spans="1:30" x14ac:dyDescent="0.25">
      <c r="A6" s="119"/>
      <c r="B6" s="139" t="s">
        <v>92</v>
      </c>
      <c r="C6" s="140" t="s">
        <v>93</v>
      </c>
      <c r="D6" s="92" t="s">
        <v>81</v>
      </c>
      <c r="E6" s="133" t="s">
        <v>39</v>
      </c>
      <c r="F6" s="170"/>
      <c r="G6" s="93">
        <v>1</v>
      </c>
      <c r="H6" s="93"/>
      <c r="I6" s="93"/>
      <c r="J6" s="93" t="s">
        <v>94</v>
      </c>
      <c r="K6" s="93">
        <v>8</v>
      </c>
      <c r="L6" s="93"/>
      <c r="M6" s="93">
        <v>1</v>
      </c>
      <c r="N6" s="93"/>
      <c r="O6" s="142"/>
      <c r="P6" s="142"/>
      <c r="Q6" s="143" t="s">
        <v>166</v>
      </c>
      <c r="R6" s="143" t="s">
        <v>169</v>
      </c>
      <c r="S6" s="143"/>
      <c r="T6" s="143" t="s">
        <v>163</v>
      </c>
      <c r="U6" s="143"/>
      <c r="V6" s="144">
        <v>0.5</v>
      </c>
      <c r="W6" s="132" t="s">
        <v>95</v>
      </c>
      <c r="X6" s="171" t="s">
        <v>96</v>
      </c>
      <c r="Y6" s="83"/>
      <c r="Z6" s="83"/>
      <c r="AA6" s="83"/>
      <c r="AB6" s="83"/>
      <c r="AC6" s="83"/>
      <c r="AD6" s="83"/>
    </row>
    <row r="7" spans="1:30" x14ac:dyDescent="0.25">
      <c r="A7" s="119"/>
      <c r="B7" s="139" t="s">
        <v>97</v>
      </c>
      <c r="C7" s="140" t="s">
        <v>98</v>
      </c>
      <c r="D7" s="92" t="s">
        <v>81</v>
      </c>
      <c r="E7" s="133" t="s">
        <v>42</v>
      </c>
      <c r="F7" s="170"/>
      <c r="G7" s="93"/>
      <c r="H7" s="93"/>
      <c r="I7" s="93">
        <v>1</v>
      </c>
      <c r="J7" s="93" t="s">
        <v>94</v>
      </c>
      <c r="K7" s="93">
        <v>6</v>
      </c>
      <c r="L7" s="93" t="s">
        <v>99</v>
      </c>
      <c r="M7" s="93">
        <v>1</v>
      </c>
      <c r="N7" s="93"/>
      <c r="O7" s="142">
        <v>2</v>
      </c>
      <c r="P7" s="142"/>
      <c r="Q7" s="143" t="s">
        <v>178</v>
      </c>
      <c r="R7" s="143" t="s">
        <v>165</v>
      </c>
      <c r="S7" s="143" t="s">
        <v>164</v>
      </c>
      <c r="T7" s="143" t="s">
        <v>163</v>
      </c>
      <c r="U7" s="143" t="s">
        <v>169</v>
      </c>
      <c r="V7" s="144">
        <v>0.5714285714285714</v>
      </c>
      <c r="W7" s="132" t="s">
        <v>83</v>
      </c>
      <c r="X7" s="171" t="s">
        <v>100</v>
      </c>
      <c r="Y7" s="83"/>
      <c r="Z7" s="83"/>
      <c r="AA7" s="83"/>
      <c r="AB7" s="83"/>
      <c r="AC7" s="83"/>
      <c r="AD7" s="83"/>
    </row>
    <row r="8" spans="1:30" x14ac:dyDescent="0.25">
      <c r="A8" s="119"/>
      <c r="B8" s="139" t="s">
        <v>101</v>
      </c>
      <c r="C8" s="140" t="s">
        <v>102</v>
      </c>
      <c r="D8" s="92" t="s">
        <v>81</v>
      </c>
      <c r="E8" s="133" t="s">
        <v>39</v>
      </c>
      <c r="F8" s="170"/>
      <c r="G8" s="93">
        <v>1</v>
      </c>
      <c r="H8" s="93"/>
      <c r="I8" s="93"/>
      <c r="J8" s="93" t="s">
        <v>82</v>
      </c>
      <c r="K8" s="93">
        <v>3</v>
      </c>
      <c r="L8" s="93"/>
      <c r="M8" s="93">
        <v>1</v>
      </c>
      <c r="N8" s="93">
        <v>1</v>
      </c>
      <c r="O8" s="142"/>
      <c r="P8" s="142">
        <v>3</v>
      </c>
      <c r="Q8" s="143" t="s">
        <v>179</v>
      </c>
      <c r="R8" s="143" t="s">
        <v>165</v>
      </c>
      <c r="S8" s="143" t="s">
        <v>171</v>
      </c>
      <c r="T8" s="143" t="s">
        <v>164</v>
      </c>
      <c r="U8" s="143" t="s">
        <v>164</v>
      </c>
      <c r="V8" s="144">
        <v>0.7142857142857143</v>
      </c>
      <c r="W8" s="132" t="s">
        <v>103</v>
      </c>
      <c r="X8" s="171" t="s">
        <v>104</v>
      </c>
      <c r="Y8" s="83"/>
      <c r="Z8" s="83"/>
      <c r="AA8" s="83"/>
      <c r="AB8" s="83"/>
      <c r="AC8" s="83"/>
      <c r="AD8" s="83"/>
    </row>
    <row r="9" spans="1:30" x14ac:dyDescent="0.25">
      <c r="A9" s="119"/>
      <c r="B9" s="139" t="s">
        <v>105</v>
      </c>
      <c r="C9" s="140" t="s">
        <v>106</v>
      </c>
      <c r="D9" s="92" t="s">
        <v>81</v>
      </c>
      <c r="E9" s="133" t="s">
        <v>44</v>
      </c>
      <c r="F9" s="170"/>
      <c r="G9" s="93">
        <v>1</v>
      </c>
      <c r="H9" s="93"/>
      <c r="I9" s="93"/>
      <c r="J9" s="93" t="s">
        <v>91</v>
      </c>
      <c r="K9" s="93">
        <v>5</v>
      </c>
      <c r="L9" s="93"/>
      <c r="M9" s="93">
        <v>1</v>
      </c>
      <c r="N9" s="93"/>
      <c r="O9" s="142">
        <v>1</v>
      </c>
      <c r="P9" s="142"/>
      <c r="Q9" s="143" t="s">
        <v>178</v>
      </c>
      <c r="R9" s="143" t="s">
        <v>167</v>
      </c>
      <c r="S9" s="143"/>
      <c r="T9" s="143" t="s">
        <v>180</v>
      </c>
      <c r="U9" s="143" t="s">
        <v>172</v>
      </c>
      <c r="V9" s="144">
        <v>0.5714285714285714</v>
      </c>
      <c r="W9" s="132" t="s">
        <v>86</v>
      </c>
      <c r="X9" s="171" t="s">
        <v>107</v>
      </c>
      <c r="Y9" s="83"/>
      <c r="Z9" s="83"/>
      <c r="AA9" s="83"/>
      <c r="AB9" s="83"/>
      <c r="AC9" s="83"/>
      <c r="AD9" s="83"/>
    </row>
    <row r="10" spans="1:30" x14ac:dyDescent="0.25">
      <c r="A10" s="119"/>
      <c r="B10" s="139" t="s">
        <v>108</v>
      </c>
      <c r="C10" s="140" t="s">
        <v>109</v>
      </c>
      <c r="D10" s="92" t="s">
        <v>81</v>
      </c>
      <c r="E10" s="133" t="s">
        <v>39</v>
      </c>
      <c r="F10" s="170"/>
      <c r="G10" s="93"/>
      <c r="H10" s="93"/>
      <c r="I10" s="93">
        <v>1</v>
      </c>
      <c r="J10" s="93" t="s">
        <v>82</v>
      </c>
      <c r="K10" s="93">
        <v>3</v>
      </c>
      <c r="L10" s="93"/>
      <c r="M10" s="93">
        <v>1</v>
      </c>
      <c r="N10" s="93"/>
      <c r="O10" s="142">
        <v>1</v>
      </c>
      <c r="P10" s="142"/>
      <c r="Q10" s="143" t="s">
        <v>181</v>
      </c>
      <c r="R10" s="143" t="s">
        <v>167</v>
      </c>
      <c r="S10" s="143" t="s">
        <v>168</v>
      </c>
      <c r="T10" s="143" t="s">
        <v>163</v>
      </c>
      <c r="U10" s="143" t="s">
        <v>165</v>
      </c>
      <c r="V10" s="144">
        <v>0.44444444444444442</v>
      </c>
      <c r="W10" s="132" t="s">
        <v>110</v>
      </c>
      <c r="X10" s="171" t="s">
        <v>111</v>
      </c>
      <c r="Y10" s="83"/>
      <c r="Z10" s="83"/>
      <c r="AA10" s="83"/>
      <c r="AB10" s="83"/>
      <c r="AC10" s="83"/>
      <c r="AD10" s="83"/>
    </row>
    <row r="11" spans="1:30" x14ac:dyDescent="0.25">
      <c r="A11" s="119"/>
      <c r="B11" s="139" t="s">
        <v>112</v>
      </c>
      <c r="C11" s="140" t="s">
        <v>113</v>
      </c>
      <c r="D11" s="92" t="s">
        <v>81</v>
      </c>
      <c r="E11" s="133" t="s">
        <v>39</v>
      </c>
      <c r="F11" s="170"/>
      <c r="G11" s="93"/>
      <c r="H11" s="93"/>
      <c r="I11" s="93">
        <v>1</v>
      </c>
      <c r="J11" s="93" t="s">
        <v>91</v>
      </c>
      <c r="K11" s="93">
        <v>6</v>
      </c>
      <c r="L11" s="93" t="s">
        <v>99</v>
      </c>
      <c r="M11" s="93">
        <v>1</v>
      </c>
      <c r="N11" s="93"/>
      <c r="O11" s="142">
        <v>2</v>
      </c>
      <c r="P11" s="142">
        <v>1</v>
      </c>
      <c r="Q11" s="143" t="s">
        <v>182</v>
      </c>
      <c r="R11" s="143" t="s">
        <v>164</v>
      </c>
      <c r="S11" s="143"/>
      <c r="T11" s="143" t="s">
        <v>164</v>
      </c>
      <c r="U11" s="143" t="s">
        <v>166</v>
      </c>
      <c r="V11" s="144">
        <v>0.66666666666666663</v>
      </c>
      <c r="W11" s="132" t="s">
        <v>114</v>
      </c>
      <c r="X11" s="171" t="s">
        <v>115</v>
      </c>
      <c r="Y11" s="83"/>
      <c r="Z11" s="83"/>
      <c r="AA11" s="83"/>
      <c r="AB11" s="83"/>
      <c r="AC11" s="83"/>
      <c r="AD11" s="83"/>
    </row>
    <row r="12" spans="1:30" x14ac:dyDescent="0.25">
      <c r="A12" s="119"/>
      <c r="B12" s="139" t="s">
        <v>116</v>
      </c>
      <c r="C12" s="140" t="s">
        <v>117</v>
      </c>
      <c r="D12" s="92" t="s">
        <v>81</v>
      </c>
      <c r="E12" s="133" t="s">
        <v>39</v>
      </c>
      <c r="F12" s="170"/>
      <c r="G12" s="93"/>
      <c r="H12" s="93"/>
      <c r="I12" s="93">
        <v>1</v>
      </c>
      <c r="J12" s="93" t="s">
        <v>183</v>
      </c>
      <c r="K12" s="93">
        <v>4</v>
      </c>
      <c r="L12" s="93"/>
      <c r="M12" s="93">
        <v>1</v>
      </c>
      <c r="N12" s="93">
        <v>2</v>
      </c>
      <c r="O12" s="142"/>
      <c r="P12" s="142">
        <v>4</v>
      </c>
      <c r="Q12" s="143" t="s">
        <v>184</v>
      </c>
      <c r="R12" s="143" t="s">
        <v>163</v>
      </c>
      <c r="S12" s="143" t="s">
        <v>163</v>
      </c>
      <c r="T12" s="143" t="s">
        <v>174</v>
      </c>
      <c r="U12" s="143" t="s">
        <v>166</v>
      </c>
      <c r="V12" s="144">
        <v>0.75</v>
      </c>
      <c r="W12" s="132" t="s">
        <v>118</v>
      </c>
      <c r="X12" s="171" t="s">
        <v>119</v>
      </c>
      <c r="Y12" s="83"/>
      <c r="Z12" s="83"/>
      <c r="AA12" s="83"/>
      <c r="AB12" s="83"/>
      <c r="AC12" s="83"/>
      <c r="AD12" s="83"/>
    </row>
    <row r="13" spans="1:30" x14ac:dyDescent="0.25">
      <c r="A13" s="119"/>
      <c r="B13" s="139" t="s">
        <v>120</v>
      </c>
      <c r="C13" s="140" t="s">
        <v>121</v>
      </c>
      <c r="D13" s="92" t="s">
        <v>81</v>
      </c>
      <c r="E13" s="133" t="s">
        <v>39</v>
      </c>
      <c r="F13" s="170"/>
      <c r="G13" s="93">
        <v>1</v>
      </c>
      <c r="H13" s="93"/>
      <c r="I13" s="93"/>
      <c r="J13" s="93" t="s">
        <v>94</v>
      </c>
      <c r="K13" s="93">
        <v>4</v>
      </c>
      <c r="L13" s="93"/>
      <c r="M13" s="93">
        <v>1</v>
      </c>
      <c r="N13" s="93"/>
      <c r="O13" s="142"/>
      <c r="P13" s="142">
        <v>1</v>
      </c>
      <c r="Q13" s="143" t="s">
        <v>185</v>
      </c>
      <c r="R13" s="143"/>
      <c r="S13" s="143" t="s">
        <v>163</v>
      </c>
      <c r="T13" s="143" t="s">
        <v>163</v>
      </c>
      <c r="U13" s="143"/>
      <c r="V13" s="144">
        <v>1</v>
      </c>
      <c r="W13" s="132" t="s">
        <v>118</v>
      </c>
      <c r="X13" s="171" t="s">
        <v>122</v>
      </c>
      <c r="Y13" s="83"/>
      <c r="Z13" s="83"/>
      <c r="AA13" s="83"/>
      <c r="AB13" s="83"/>
      <c r="AC13" s="83"/>
      <c r="AD13" s="83"/>
    </row>
    <row r="14" spans="1:30" x14ac:dyDescent="0.25">
      <c r="A14" s="119"/>
      <c r="B14" s="139" t="s">
        <v>123</v>
      </c>
      <c r="C14" s="140" t="s">
        <v>124</v>
      </c>
      <c r="D14" s="92" t="s">
        <v>81</v>
      </c>
      <c r="E14" s="133" t="s">
        <v>39</v>
      </c>
      <c r="F14" s="170"/>
      <c r="G14" s="93"/>
      <c r="H14" s="93">
        <v>1</v>
      </c>
      <c r="I14" s="93"/>
      <c r="J14" s="93" t="s">
        <v>94</v>
      </c>
      <c r="K14" s="93">
        <v>4</v>
      </c>
      <c r="L14" s="93"/>
      <c r="M14" s="93">
        <v>1</v>
      </c>
      <c r="N14" s="93"/>
      <c r="O14" s="142">
        <v>1</v>
      </c>
      <c r="P14" s="142">
        <v>1</v>
      </c>
      <c r="Q14" s="143" t="s">
        <v>186</v>
      </c>
      <c r="R14" s="143"/>
      <c r="S14" s="143" t="s">
        <v>165</v>
      </c>
      <c r="T14" s="143" t="s">
        <v>187</v>
      </c>
      <c r="U14" s="143" t="s">
        <v>165</v>
      </c>
      <c r="V14" s="144">
        <v>0.4</v>
      </c>
      <c r="W14" s="132" t="s">
        <v>125</v>
      </c>
      <c r="X14" s="171" t="s">
        <v>126</v>
      </c>
      <c r="Y14" s="83"/>
      <c r="Z14" s="83"/>
      <c r="AA14" s="83"/>
      <c r="AB14" s="83"/>
      <c r="AC14" s="83"/>
      <c r="AD14" s="83"/>
    </row>
    <row r="15" spans="1:30" x14ac:dyDescent="0.25">
      <c r="A15" s="23"/>
      <c r="B15" s="22" t="s">
        <v>9</v>
      </c>
      <c r="C15" s="17"/>
      <c r="D15" s="16"/>
      <c r="E15" s="95"/>
      <c r="F15" s="96"/>
      <c r="G15" s="18">
        <f>SUM(G4:G14)</f>
        <v>5</v>
      </c>
      <c r="H15" s="18">
        <f>SUM(H4:H14)</f>
        <v>1</v>
      </c>
      <c r="I15" s="18">
        <f>SUM(I4:I14)</f>
        <v>5</v>
      </c>
      <c r="J15" s="17"/>
      <c r="K15" s="17"/>
      <c r="L15" s="17"/>
      <c r="M15" s="18">
        <f t="shared" ref="M15:P15" si="0">SUM(M4:M14)</f>
        <v>11</v>
      </c>
      <c r="N15" s="18">
        <f t="shared" si="0"/>
        <v>3</v>
      </c>
      <c r="O15" s="18">
        <f t="shared" si="0"/>
        <v>7</v>
      </c>
      <c r="P15" s="18">
        <f t="shared" si="0"/>
        <v>10</v>
      </c>
      <c r="Q15" s="98" t="s">
        <v>188</v>
      </c>
      <c r="R15" s="98" t="s">
        <v>191</v>
      </c>
      <c r="S15" s="98" t="s">
        <v>192</v>
      </c>
      <c r="T15" s="98" t="s">
        <v>190</v>
      </c>
      <c r="U15" s="98" t="s">
        <v>189</v>
      </c>
      <c r="V15" s="30">
        <v>0.60599999999999998</v>
      </c>
      <c r="W15" s="97"/>
      <c r="X15" s="98"/>
      <c r="Y15" s="83"/>
      <c r="Z15" s="83"/>
      <c r="AA15" s="83"/>
      <c r="AB15" s="83"/>
      <c r="AC15" s="83"/>
      <c r="AD15" s="83"/>
    </row>
    <row r="16" spans="1:30" x14ac:dyDescent="0.25">
      <c r="A16" s="23"/>
      <c r="B16" s="99" t="s">
        <v>88</v>
      </c>
      <c r="C16" s="100" t="s">
        <v>127</v>
      </c>
      <c r="D16" s="101"/>
      <c r="E16" s="102"/>
      <c r="F16" s="103"/>
      <c r="G16" s="104"/>
      <c r="H16" s="104"/>
      <c r="I16" s="104"/>
      <c r="J16" s="105"/>
      <c r="K16" s="105"/>
      <c r="L16" s="105"/>
      <c r="M16" s="104"/>
      <c r="N16" s="104"/>
      <c r="O16" s="104"/>
      <c r="P16" s="104"/>
      <c r="Q16" s="175"/>
      <c r="R16" s="175"/>
      <c r="S16" s="175"/>
      <c r="T16" s="175"/>
      <c r="U16" s="175"/>
      <c r="V16" s="104"/>
      <c r="W16" s="101"/>
      <c r="X16" s="106"/>
      <c r="Y16" s="83"/>
      <c r="Z16" s="83"/>
      <c r="AA16" s="83"/>
      <c r="AB16" s="83"/>
      <c r="AC16" s="83"/>
      <c r="AD16" s="83"/>
    </row>
    <row r="17" spans="1:32" x14ac:dyDescent="0.25">
      <c r="A17" s="23"/>
      <c r="B17" s="107"/>
      <c r="C17" s="108"/>
      <c r="D17" s="108"/>
      <c r="E17" s="109"/>
      <c r="F17" s="109"/>
      <c r="G17" s="110"/>
      <c r="H17" s="111"/>
      <c r="I17" s="109"/>
      <c r="J17" s="111"/>
      <c r="K17" s="111"/>
      <c r="L17" s="111"/>
      <c r="M17" s="111"/>
      <c r="N17" s="111"/>
      <c r="O17" s="111"/>
      <c r="P17" s="111"/>
      <c r="Q17" s="176"/>
      <c r="R17" s="176"/>
      <c r="S17" s="176"/>
      <c r="T17" s="176"/>
      <c r="U17" s="176"/>
      <c r="V17" s="111"/>
      <c r="W17" s="111"/>
      <c r="X17" s="112"/>
      <c r="Y17" s="83"/>
      <c r="Z17" s="83"/>
      <c r="AA17" s="83"/>
      <c r="AB17" s="83"/>
      <c r="AC17" s="83"/>
      <c r="AD17" s="83"/>
    </row>
    <row r="18" spans="1:32" x14ac:dyDescent="0.25">
      <c r="A18" s="8"/>
      <c r="B18" s="86" t="s">
        <v>130</v>
      </c>
      <c r="C18" s="22" t="s">
        <v>69</v>
      </c>
      <c r="D18" s="87" t="s">
        <v>70</v>
      </c>
      <c r="E18" s="88" t="s">
        <v>1</v>
      </c>
      <c r="F18" s="24"/>
      <c r="G18" s="89" t="s">
        <v>71</v>
      </c>
      <c r="H18" s="90" t="s">
        <v>72</v>
      </c>
      <c r="I18" s="90" t="s">
        <v>29</v>
      </c>
      <c r="J18" s="17" t="s">
        <v>73</v>
      </c>
      <c r="K18" s="91" t="s">
        <v>74</v>
      </c>
      <c r="L18" s="91" t="s">
        <v>75</v>
      </c>
      <c r="M18" s="89" t="s">
        <v>76</v>
      </c>
      <c r="N18" s="89" t="s">
        <v>28</v>
      </c>
      <c r="O18" s="90" t="s">
        <v>77</v>
      </c>
      <c r="P18" s="89" t="s">
        <v>72</v>
      </c>
      <c r="Q18" s="174" t="s">
        <v>3</v>
      </c>
      <c r="R18" s="174">
        <v>1</v>
      </c>
      <c r="S18" s="174">
        <v>2</v>
      </c>
      <c r="T18" s="174">
        <v>3</v>
      </c>
      <c r="U18" s="174" t="s">
        <v>78</v>
      </c>
      <c r="V18" s="17" t="s">
        <v>21</v>
      </c>
      <c r="W18" s="16" t="s">
        <v>79</v>
      </c>
      <c r="X18" s="16" t="s">
        <v>80</v>
      </c>
      <c r="Y18" s="83"/>
      <c r="Z18" s="83"/>
      <c r="AA18" s="83"/>
      <c r="AB18" s="83"/>
      <c r="AC18" s="83"/>
      <c r="AD18" s="83"/>
    </row>
    <row r="19" spans="1:32" x14ac:dyDescent="0.25">
      <c r="A19" s="8"/>
      <c r="B19" s="139" t="s">
        <v>137</v>
      </c>
      <c r="C19" s="140" t="s">
        <v>138</v>
      </c>
      <c r="D19" s="92" t="s">
        <v>81</v>
      </c>
      <c r="E19" s="133" t="s">
        <v>39</v>
      </c>
      <c r="F19" s="141"/>
      <c r="G19" s="93"/>
      <c r="H19" s="93"/>
      <c r="I19" s="93">
        <v>1</v>
      </c>
      <c r="J19" s="94"/>
      <c r="K19" s="94" t="s">
        <v>131</v>
      </c>
      <c r="L19" s="93"/>
      <c r="M19" s="93">
        <v>1</v>
      </c>
      <c r="N19" s="93"/>
      <c r="O19" s="142"/>
      <c r="P19" s="142">
        <v>1</v>
      </c>
      <c r="Q19" s="143"/>
      <c r="R19" s="143"/>
      <c r="S19" s="143"/>
      <c r="T19" s="143"/>
      <c r="U19" s="143"/>
      <c r="V19" s="144"/>
      <c r="W19" s="145" t="s">
        <v>139</v>
      </c>
      <c r="X19" s="146"/>
      <c r="Y19" s="83"/>
      <c r="Z19" s="83"/>
      <c r="AA19" s="83"/>
      <c r="AB19" s="83"/>
      <c r="AC19" s="83"/>
      <c r="AD19" s="83"/>
    </row>
    <row r="20" spans="1:32" x14ac:dyDescent="0.25">
      <c r="A20" s="8"/>
      <c r="B20" s="139" t="s">
        <v>140</v>
      </c>
      <c r="C20" s="140" t="s">
        <v>141</v>
      </c>
      <c r="D20" s="92" t="s">
        <v>81</v>
      </c>
      <c r="E20" s="133" t="s">
        <v>39</v>
      </c>
      <c r="F20" s="141"/>
      <c r="G20" s="93"/>
      <c r="H20" s="93"/>
      <c r="I20" s="93">
        <v>1</v>
      </c>
      <c r="J20" s="94" t="s">
        <v>82</v>
      </c>
      <c r="K20" s="94">
        <v>7</v>
      </c>
      <c r="L20" s="93"/>
      <c r="M20" s="93">
        <v>1</v>
      </c>
      <c r="N20" s="93"/>
      <c r="O20" s="142">
        <v>1</v>
      </c>
      <c r="P20" s="142">
        <v>2</v>
      </c>
      <c r="Q20" s="143" t="s">
        <v>162</v>
      </c>
      <c r="R20" s="143" t="s">
        <v>163</v>
      </c>
      <c r="S20" s="143" t="s">
        <v>164</v>
      </c>
      <c r="T20" s="143" t="s">
        <v>165</v>
      </c>
      <c r="U20" s="143" t="s">
        <v>164</v>
      </c>
      <c r="V20" s="144">
        <v>0.83333333333333337</v>
      </c>
      <c r="W20" s="145" t="s">
        <v>142</v>
      </c>
      <c r="X20" s="146"/>
      <c r="Y20" s="83"/>
      <c r="Z20" s="83"/>
      <c r="AA20" s="83"/>
      <c r="AB20" s="83"/>
      <c r="AC20" s="83"/>
      <c r="AD20" s="83"/>
    </row>
    <row r="21" spans="1:32" x14ac:dyDescent="0.25">
      <c r="A21" s="23"/>
      <c r="B21" s="22" t="s">
        <v>9</v>
      </c>
      <c r="C21" s="17"/>
      <c r="D21" s="16"/>
      <c r="E21" s="95"/>
      <c r="F21" s="96"/>
      <c r="G21" s="18"/>
      <c r="H21" s="18"/>
      <c r="I21" s="18">
        <v>2</v>
      </c>
      <c r="J21" s="17"/>
      <c r="K21" s="17"/>
      <c r="L21" s="17"/>
      <c r="M21" s="18">
        <v>2</v>
      </c>
      <c r="N21" s="18"/>
      <c r="O21" s="18">
        <v>1</v>
      </c>
      <c r="P21" s="18">
        <v>3</v>
      </c>
      <c r="Q21" s="98" t="s">
        <v>162</v>
      </c>
      <c r="R21" s="98" t="s">
        <v>163</v>
      </c>
      <c r="S21" s="98" t="s">
        <v>164</v>
      </c>
      <c r="T21" s="98" t="s">
        <v>165</v>
      </c>
      <c r="U21" s="98" t="s">
        <v>164</v>
      </c>
      <c r="V21" s="30">
        <v>0.83333333333333337</v>
      </c>
      <c r="W21" s="97"/>
      <c r="X21" s="98"/>
      <c r="Y21" s="83"/>
      <c r="Z21" s="83"/>
      <c r="AA21" s="83"/>
      <c r="AB21" s="83"/>
      <c r="AC21" s="83"/>
      <c r="AD21" s="83"/>
    </row>
    <row r="22" spans="1:32" x14ac:dyDescent="0.25">
      <c r="A22" s="23"/>
      <c r="B22" s="107"/>
      <c r="C22" s="108"/>
      <c r="D22" s="108"/>
      <c r="E22" s="122"/>
      <c r="F22" s="122"/>
      <c r="G22" s="110"/>
      <c r="H22" s="111"/>
      <c r="I22" s="109"/>
      <c r="J22" s="111"/>
      <c r="K22" s="109"/>
      <c r="L22" s="111"/>
      <c r="M22" s="109"/>
      <c r="N22" s="109"/>
      <c r="O22" s="109"/>
      <c r="P22" s="109"/>
      <c r="Q22" s="177"/>
      <c r="R22" s="177"/>
      <c r="S22" s="177"/>
      <c r="T22" s="177"/>
      <c r="U22" s="177"/>
      <c r="V22" s="109"/>
      <c r="W22" s="109"/>
      <c r="X22" s="112"/>
      <c r="Y22" s="83"/>
      <c r="Z22" s="83"/>
      <c r="AA22" s="83"/>
      <c r="AB22" s="83"/>
      <c r="AC22" s="83"/>
      <c r="AD22" s="83"/>
    </row>
    <row r="23" spans="1:32" s="115" customFormat="1" ht="18.75" customHeight="1" x14ac:dyDescent="0.2">
      <c r="A23" s="8"/>
      <c r="B23" s="123" t="s">
        <v>132</v>
      </c>
      <c r="C23" s="80"/>
      <c r="D23" s="81"/>
      <c r="E23" s="81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172"/>
      <c r="R23" s="172"/>
      <c r="S23" s="172"/>
      <c r="T23" s="172"/>
      <c r="U23" s="172"/>
      <c r="V23" s="80"/>
      <c r="W23" s="81"/>
      <c r="X23" s="82"/>
      <c r="Y23" s="24"/>
      <c r="Z23" s="24"/>
      <c r="AA23" s="24"/>
      <c r="AB23" s="24"/>
      <c r="AC23" s="24"/>
      <c r="AD23" s="24"/>
      <c r="AE23" s="24"/>
      <c r="AF23" s="24"/>
    </row>
    <row r="24" spans="1:32" s="124" customFormat="1" ht="15" customHeight="1" x14ac:dyDescent="0.2">
      <c r="A24" s="23"/>
      <c r="B24" s="86" t="s">
        <v>128</v>
      </c>
      <c r="C24" s="22" t="s">
        <v>133</v>
      </c>
      <c r="D24" s="87" t="s">
        <v>70</v>
      </c>
      <c r="E24" s="88" t="s">
        <v>1</v>
      </c>
      <c r="F24" s="37"/>
      <c r="G24" s="89" t="s">
        <v>71</v>
      </c>
      <c r="H24" s="90" t="s">
        <v>72</v>
      </c>
      <c r="I24" s="90" t="s">
        <v>29</v>
      </c>
      <c r="J24" s="17" t="s">
        <v>73</v>
      </c>
      <c r="K24" s="91" t="s">
        <v>74</v>
      </c>
      <c r="L24" s="91" t="s">
        <v>75</v>
      </c>
      <c r="M24" s="89" t="s">
        <v>76</v>
      </c>
      <c r="N24" s="89" t="s">
        <v>28</v>
      </c>
      <c r="O24" s="90" t="s">
        <v>77</v>
      </c>
      <c r="P24" s="89" t="s">
        <v>72</v>
      </c>
      <c r="Q24" s="174" t="s">
        <v>3</v>
      </c>
      <c r="R24" s="174">
        <v>1</v>
      </c>
      <c r="S24" s="174">
        <v>2</v>
      </c>
      <c r="T24" s="174">
        <v>3</v>
      </c>
      <c r="U24" s="174" t="s">
        <v>78</v>
      </c>
      <c r="V24" s="17" t="s">
        <v>134</v>
      </c>
      <c r="W24" s="16" t="s">
        <v>79</v>
      </c>
      <c r="X24" s="16" t="s">
        <v>80</v>
      </c>
      <c r="Y24" s="24"/>
      <c r="Z24" s="24"/>
      <c r="AA24" s="24"/>
      <c r="AB24" s="24"/>
      <c r="AC24" s="24"/>
      <c r="AD24" s="24"/>
      <c r="AE24" s="24"/>
      <c r="AF24" s="24"/>
    </row>
    <row r="25" spans="1:32" s="124" customFormat="1" ht="15" customHeight="1" x14ac:dyDescent="0.2">
      <c r="A25" s="23"/>
      <c r="B25" s="147" t="s">
        <v>143</v>
      </c>
      <c r="C25" s="148" t="s">
        <v>144</v>
      </c>
      <c r="D25" s="76" t="s">
        <v>136</v>
      </c>
      <c r="E25" s="76" t="s">
        <v>42</v>
      </c>
      <c r="F25" s="149"/>
      <c r="G25" s="150"/>
      <c r="H25" s="150"/>
      <c r="I25" s="150">
        <v>1</v>
      </c>
      <c r="J25" s="151" t="s">
        <v>91</v>
      </c>
      <c r="K25" s="152">
        <v>3</v>
      </c>
      <c r="L25" s="27"/>
      <c r="M25" s="27">
        <v>1</v>
      </c>
      <c r="N25" s="153"/>
      <c r="O25" s="154"/>
      <c r="P25" s="154">
        <v>1</v>
      </c>
      <c r="Q25" s="155" t="s">
        <v>166</v>
      </c>
      <c r="R25" s="155" t="s">
        <v>165</v>
      </c>
      <c r="S25" s="155" t="s">
        <v>164</v>
      </c>
      <c r="T25" s="155" t="s">
        <v>167</v>
      </c>
      <c r="U25" s="155"/>
      <c r="V25" s="156">
        <v>0.5</v>
      </c>
      <c r="W25" s="76" t="s">
        <v>145</v>
      </c>
      <c r="X25" s="157">
        <v>209</v>
      </c>
      <c r="Y25" s="24"/>
      <c r="Z25" s="24"/>
      <c r="AA25" s="24"/>
      <c r="AB25" s="24"/>
      <c r="AC25" s="24"/>
      <c r="AD25" s="24"/>
      <c r="AE25" s="24"/>
      <c r="AF25" s="24"/>
    </row>
    <row r="26" spans="1:32" s="124" customFormat="1" ht="15" customHeight="1" x14ac:dyDescent="0.2">
      <c r="A26" s="23"/>
      <c r="B26" s="147" t="s">
        <v>146</v>
      </c>
      <c r="C26" s="148" t="s">
        <v>147</v>
      </c>
      <c r="D26" s="76" t="s">
        <v>136</v>
      </c>
      <c r="E26" s="76" t="s">
        <v>44</v>
      </c>
      <c r="F26" s="149"/>
      <c r="G26" s="150">
        <v>1</v>
      </c>
      <c r="H26" s="150"/>
      <c r="I26" s="150"/>
      <c r="J26" s="151"/>
      <c r="K26" s="152" t="s">
        <v>131</v>
      </c>
      <c r="L26" s="27"/>
      <c r="M26" s="27">
        <v>1</v>
      </c>
      <c r="N26" s="153"/>
      <c r="O26" s="154"/>
      <c r="P26" s="154"/>
      <c r="Q26" s="155" t="s">
        <v>168</v>
      </c>
      <c r="R26" s="155" t="s">
        <v>164</v>
      </c>
      <c r="S26" s="155"/>
      <c r="T26" s="155" t="s">
        <v>167</v>
      </c>
      <c r="U26" s="155" t="s">
        <v>169</v>
      </c>
      <c r="V26" s="156">
        <v>0.25</v>
      </c>
      <c r="W26" s="76" t="s">
        <v>148</v>
      </c>
      <c r="X26" s="157">
        <v>725</v>
      </c>
      <c r="Y26" s="24"/>
      <c r="Z26" s="24"/>
      <c r="AA26" s="24"/>
      <c r="AB26" s="24"/>
      <c r="AC26" s="24"/>
      <c r="AD26" s="24"/>
      <c r="AE26" s="24"/>
      <c r="AF26" s="24"/>
    </row>
    <row r="27" spans="1:32" s="124" customFormat="1" ht="15" customHeight="1" x14ac:dyDescent="0.2">
      <c r="A27" s="23"/>
      <c r="B27" s="158" t="s">
        <v>152</v>
      </c>
      <c r="C27" s="159" t="s">
        <v>153</v>
      </c>
      <c r="D27" s="121" t="s">
        <v>135</v>
      </c>
      <c r="E27" s="125" t="s">
        <v>44</v>
      </c>
      <c r="F27" s="149"/>
      <c r="G27" s="160"/>
      <c r="H27" s="161"/>
      <c r="I27" s="160">
        <v>1</v>
      </c>
      <c r="J27" s="162" t="s">
        <v>82</v>
      </c>
      <c r="K27" s="163">
        <v>4</v>
      </c>
      <c r="L27" s="161"/>
      <c r="M27" s="164">
        <v>1</v>
      </c>
      <c r="N27" s="126"/>
      <c r="O27" s="165"/>
      <c r="P27" s="165"/>
      <c r="Q27" s="166" t="s">
        <v>170</v>
      </c>
      <c r="R27" s="166" t="s">
        <v>167</v>
      </c>
      <c r="S27" s="166" t="s">
        <v>171</v>
      </c>
      <c r="T27" s="166" t="s">
        <v>172</v>
      </c>
      <c r="U27" s="166"/>
      <c r="V27" s="167">
        <v>0.42857142857142855</v>
      </c>
      <c r="W27" s="125" t="s">
        <v>154</v>
      </c>
      <c r="X27" s="168">
        <v>350</v>
      </c>
      <c r="Y27" s="24"/>
      <c r="Z27" s="24"/>
      <c r="AA27" s="24"/>
      <c r="AB27" s="24"/>
      <c r="AC27" s="24"/>
      <c r="AD27" s="24"/>
      <c r="AE27" s="24"/>
      <c r="AF27" s="24"/>
    </row>
    <row r="28" spans="1:32" s="124" customFormat="1" ht="15" customHeight="1" x14ac:dyDescent="0.2">
      <c r="A28" s="23"/>
      <c r="B28" s="158" t="s">
        <v>149</v>
      </c>
      <c r="C28" s="159" t="s">
        <v>150</v>
      </c>
      <c r="D28" s="121" t="s">
        <v>135</v>
      </c>
      <c r="E28" s="125" t="s">
        <v>39</v>
      </c>
      <c r="F28" s="149"/>
      <c r="G28" s="160">
        <v>1</v>
      </c>
      <c r="H28" s="161"/>
      <c r="I28" s="160"/>
      <c r="J28" s="162" t="s">
        <v>91</v>
      </c>
      <c r="K28" s="169">
        <v>4</v>
      </c>
      <c r="L28" s="161" t="s">
        <v>99</v>
      </c>
      <c r="M28" s="164">
        <v>1</v>
      </c>
      <c r="N28" s="126"/>
      <c r="O28" s="165">
        <v>4</v>
      </c>
      <c r="P28" s="165"/>
      <c r="Q28" s="166" t="s">
        <v>173</v>
      </c>
      <c r="R28" s="166"/>
      <c r="S28" s="166"/>
      <c r="T28" s="166" t="s">
        <v>174</v>
      </c>
      <c r="U28" s="166" t="s">
        <v>175</v>
      </c>
      <c r="V28" s="167">
        <v>0.77777777777777779</v>
      </c>
      <c r="W28" s="125" t="s">
        <v>151</v>
      </c>
      <c r="X28" s="168">
        <v>643</v>
      </c>
      <c r="Y28" s="24"/>
      <c r="Z28" s="24"/>
      <c r="AA28" s="24"/>
      <c r="AB28" s="24"/>
      <c r="AC28" s="24"/>
      <c r="AD28" s="24"/>
      <c r="AE28" s="24"/>
      <c r="AF28" s="24"/>
    </row>
    <row r="29" spans="1:32" s="124" customFormat="1" ht="15" customHeight="1" x14ac:dyDescent="0.2">
      <c r="A29" s="8"/>
      <c r="B29" s="22" t="s">
        <v>9</v>
      </c>
      <c r="C29" s="17"/>
      <c r="D29" s="16"/>
      <c r="E29" s="95"/>
      <c r="F29" s="37"/>
      <c r="G29" s="18">
        <f>SUM(G25:G28)</f>
        <v>2</v>
      </c>
      <c r="H29" s="18"/>
      <c r="I29" s="18">
        <f>SUM(I25:I28)</f>
        <v>2</v>
      </c>
      <c r="J29" s="17"/>
      <c r="K29" s="17"/>
      <c r="L29" s="17"/>
      <c r="M29" s="18">
        <f t="shared" ref="M29:P29" si="1">SUM(M25:M28)</f>
        <v>4</v>
      </c>
      <c r="N29" s="18"/>
      <c r="O29" s="18">
        <f t="shared" si="1"/>
        <v>4</v>
      </c>
      <c r="P29" s="18">
        <f t="shared" si="1"/>
        <v>1</v>
      </c>
      <c r="Q29" s="98" t="s">
        <v>193</v>
      </c>
      <c r="R29" s="98" t="s">
        <v>166</v>
      </c>
      <c r="S29" s="98" t="s">
        <v>174</v>
      </c>
      <c r="T29" s="98" t="s">
        <v>181</v>
      </c>
      <c r="U29" s="98" t="s">
        <v>178</v>
      </c>
      <c r="V29" s="30">
        <v>0.54200000000000004</v>
      </c>
      <c r="W29" s="97"/>
      <c r="X29" s="98"/>
      <c r="Y29" s="24"/>
      <c r="Z29" s="24"/>
      <c r="AA29" s="24"/>
      <c r="AB29" s="24"/>
      <c r="AC29" s="24"/>
      <c r="AD29" s="24"/>
      <c r="AE29" s="24"/>
      <c r="AF29" s="24"/>
    </row>
    <row r="30" spans="1:32" x14ac:dyDescent="0.25">
      <c r="A30" s="23"/>
      <c r="B30" s="127" t="s">
        <v>88</v>
      </c>
      <c r="C30" s="128" t="s">
        <v>155</v>
      </c>
      <c r="D30" s="129"/>
      <c r="E30" s="105"/>
      <c r="F30" s="104"/>
      <c r="G30" s="130"/>
      <c r="H30" s="105"/>
      <c r="I30" s="101"/>
      <c r="J30" s="105"/>
      <c r="K30" s="105"/>
      <c r="L30" s="105"/>
      <c r="M30" s="105"/>
      <c r="N30" s="105"/>
      <c r="O30" s="105"/>
      <c r="P30" s="105"/>
      <c r="Q30" s="178"/>
      <c r="R30" s="179"/>
      <c r="S30" s="178"/>
      <c r="T30" s="178"/>
      <c r="U30" s="178"/>
      <c r="V30" s="105"/>
      <c r="W30" s="128"/>
      <c r="X30" s="106"/>
      <c r="Y30" s="83"/>
      <c r="Z30" s="83"/>
      <c r="AA30" s="83"/>
      <c r="AB30" s="83"/>
      <c r="AC30" s="83"/>
      <c r="AD30" s="83"/>
    </row>
    <row r="31" spans="1:32" x14ac:dyDescent="0.25">
      <c r="A31" s="23"/>
      <c r="B31" s="131"/>
      <c r="C31" s="109"/>
      <c r="D31" s="108"/>
      <c r="E31" s="122"/>
      <c r="F31" s="122"/>
      <c r="G31" s="109"/>
      <c r="H31" s="111"/>
      <c r="I31" s="111"/>
      <c r="J31" s="111"/>
      <c r="K31" s="111"/>
      <c r="L31" s="111"/>
      <c r="M31" s="109"/>
      <c r="N31" s="111"/>
      <c r="O31" s="111"/>
      <c r="P31" s="111"/>
      <c r="Q31" s="176"/>
      <c r="R31" s="177"/>
      <c r="S31" s="176"/>
      <c r="T31" s="176"/>
      <c r="U31" s="176"/>
      <c r="V31" s="111"/>
      <c r="W31" s="109"/>
      <c r="X31" s="112"/>
      <c r="Y31" s="83"/>
      <c r="Z31" s="83"/>
      <c r="AA31" s="83"/>
      <c r="AB31" s="83"/>
      <c r="AC31" s="83"/>
      <c r="AD31" s="83"/>
    </row>
    <row r="32" spans="1:32" s="124" customFormat="1" ht="15" customHeight="1" x14ac:dyDescent="0.25">
      <c r="A32" s="23"/>
      <c r="B32" s="113"/>
      <c r="C32" s="1"/>
      <c r="D32" s="113"/>
      <c r="E32" s="114"/>
      <c r="F32" s="36"/>
      <c r="G32" s="1"/>
      <c r="H32" s="37"/>
      <c r="I32" s="1"/>
      <c r="J32" s="24"/>
      <c r="K32" s="24"/>
      <c r="L32" s="24"/>
      <c r="M32" s="1"/>
      <c r="N32" s="1"/>
      <c r="O32" s="1"/>
      <c r="P32" s="1"/>
      <c r="Q32" s="180"/>
      <c r="R32" s="180"/>
      <c r="S32" s="180"/>
      <c r="T32" s="180"/>
      <c r="U32" s="180"/>
      <c r="V32" s="1"/>
      <c r="W32" s="113"/>
      <c r="X32" s="1"/>
      <c r="Y32" s="24"/>
      <c r="Z32" s="24"/>
      <c r="AA32" s="24"/>
      <c r="AB32" s="24"/>
      <c r="AC32" s="24"/>
      <c r="AD32" s="24"/>
      <c r="AE32" s="24"/>
      <c r="AF32" s="24"/>
    </row>
    <row r="33" spans="1:30" x14ac:dyDescent="0.25">
      <c r="A33" s="23"/>
      <c r="B33" s="113"/>
      <c r="C33" s="1"/>
      <c r="D33" s="113"/>
      <c r="E33" s="11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80"/>
      <c r="R33" s="180"/>
      <c r="S33" s="180"/>
      <c r="T33" s="180"/>
      <c r="U33" s="180"/>
      <c r="V33" s="1"/>
      <c r="W33" s="113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13"/>
      <c r="C34" s="1"/>
      <c r="D34" s="113"/>
      <c r="E34" s="11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80"/>
      <c r="R34" s="180"/>
      <c r="S34" s="180"/>
      <c r="T34" s="180"/>
      <c r="U34" s="180"/>
      <c r="V34" s="1"/>
      <c r="W34" s="113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13"/>
      <c r="C35" s="1"/>
      <c r="D35" s="113"/>
      <c r="E35" s="11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80"/>
      <c r="R35" s="180"/>
      <c r="S35" s="180"/>
      <c r="T35" s="180"/>
      <c r="U35" s="180"/>
      <c r="V35" s="1"/>
      <c r="W35" s="113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13"/>
      <c r="C36" s="1"/>
      <c r="D36" s="113"/>
      <c r="E36" s="11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80"/>
      <c r="R36" s="180"/>
      <c r="S36" s="180"/>
      <c r="T36" s="180"/>
      <c r="U36" s="180"/>
      <c r="V36" s="1"/>
      <c r="W36" s="113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13"/>
      <c r="C37" s="1"/>
      <c r="D37" s="113"/>
      <c r="E37" s="11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80"/>
      <c r="R37" s="180"/>
      <c r="S37" s="180"/>
      <c r="T37" s="180"/>
      <c r="U37" s="180"/>
      <c r="V37" s="1"/>
      <c r="W37" s="113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13"/>
      <c r="C38" s="1"/>
      <c r="D38" s="113"/>
      <c r="E38" s="11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80"/>
      <c r="R38" s="180"/>
      <c r="S38" s="180"/>
      <c r="T38" s="180"/>
      <c r="U38" s="180"/>
      <c r="V38" s="1"/>
      <c r="W38" s="113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13"/>
      <c r="C39" s="1"/>
      <c r="D39" s="113"/>
      <c r="E39" s="11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80"/>
      <c r="R39" s="180"/>
      <c r="S39" s="180"/>
      <c r="T39" s="180"/>
      <c r="U39" s="180"/>
      <c r="V39" s="1"/>
      <c r="W39" s="113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13"/>
      <c r="C40" s="1"/>
      <c r="D40" s="113"/>
      <c r="E40" s="11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80"/>
      <c r="R40" s="180"/>
      <c r="S40" s="180"/>
      <c r="T40" s="180"/>
      <c r="U40" s="180"/>
      <c r="V40" s="1"/>
      <c r="W40" s="113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13"/>
      <c r="C41" s="1"/>
      <c r="D41" s="113"/>
      <c r="E41" s="11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80"/>
      <c r="R41" s="180"/>
      <c r="S41" s="180"/>
      <c r="T41" s="180"/>
      <c r="U41" s="180"/>
      <c r="V41" s="1"/>
      <c r="W41" s="113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13"/>
      <c r="C42" s="1"/>
      <c r="D42" s="113"/>
      <c r="E42" s="11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80"/>
      <c r="R42" s="180"/>
      <c r="S42" s="180"/>
      <c r="T42" s="180"/>
      <c r="U42" s="180"/>
      <c r="V42" s="1"/>
      <c r="W42" s="113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13"/>
      <c r="C43" s="1"/>
      <c r="D43" s="113"/>
      <c r="E43" s="11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80"/>
      <c r="R43" s="180"/>
      <c r="S43" s="180"/>
      <c r="T43" s="180"/>
      <c r="U43" s="180"/>
      <c r="V43" s="1"/>
      <c r="W43" s="113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13"/>
      <c r="C44" s="1"/>
      <c r="D44" s="113"/>
      <c r="E44" s="11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80"/>
      <c r="R44" s="180"/>
      <c r="S44" s="180"/>
      <c r="T44" s="180"/>
      <c r="U44" s="180"/>
      <c r="V44" s="1"/>
      <c r="W44" s="113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13"/>
      <c r="C45" s="1"/>
      <c r="D45" s="113"/>
      <c r="E45" s="11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80"/>
      <c r="R45" s="180"/>
      <c r="S45" s="180"/>
      <c r="T45" s="180"/>
      <c r="U45" s="180"/>
      <c r="V45" s="1"/>
      <c r="W45" s="113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13"/>
      <c r="C46" s="1"/>
      <c r="D46" s="113"/>
      <c r="E46" s="11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80"/>
      <c r="R46" s="180"/>
      <c r="S46" s="180"/>
      <c r="T46" s="180"/>
      <c r="U46" s="180"/>
      <c r="V46" s="1"/>
      <c r="W46" s="113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13"/>
      <c r="C47" s="1"/>
      <c r="D47" s="113"/>
      <c r="E47" s="11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80"/>
      <c r="R47" s="180"/>
      <c r="S47" s="180"/>
      <c r="T47" s="180"/>
      <c r="U47" s="180"/>
      <c r="V47" s="1"/>
      <c r="W47" s="113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13"/>
      <c r="C48" s="1"/>
      <c r="D48" s="113"/>
      <c r="E48" s="11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80"/>
      <c r="R48" s="180"/>
      <c r="S48" s="180"/>
      <c r="T48" s="180"/>
      <c r="U48" s="180"/>
      <c r="V48" s="1"/>
      <c r="W48" s="113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13"/>
      <c r="C49" s="1"/>
      <c r="D49" s="113"/>
      <c r="E49" s="11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80"/>
      <c r="R49" s="180"/>
      <c r="S49" s="180"/>
      <c r="T49" s="180"/>
      <c r="U49" s="180"/>
      <c r="V49" s="1"/>
      <c r="W49" s="113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13"/>
      <c r="C50" s="1"/>
      <c r="D50" s="113"/>
      <c r="E50" s="11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80"/>
      <c r="R50" s="180"/>
      <c r="S50" s="180"/>
      <c r="T50" s="180"/>
      <c r="U50" s="180"/>
      <c r="V50" s="1"/>
      <c r="W50" s="113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13"/>
      <c r="C51" s="1"/>
      <c r="D51" s="113"/>
      <c r="E51" s="11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80"/>
      <c r="R51" s="180"/>
      <c r="S51" s="180"/>
      <c r="T51" s="180"/>
      <c r="U51" s="180"/>
      <c r="V51" s="1"/>
      <c r="W51" s="113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13"/>
      <c r="C52" s="1"/>
      <c r="D52" s="113"/>
      <c r="E52" s="11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80"/>
      <c r="R52" s="180"/>
      <c r="S52" s="180"/>
      <c r="T52" s="180"/>
      <c r="U52" s="180"/>
      <c r="V52" s="1"/>
      <c r="W52" s="113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13"/>
      <c r="C53" s="1"/>
      <c r="D53" s="113"/>
      <c r="E53" s="11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80"/>
      <c r="R53" s="180"/>
      <c r="S53" s="180"/>
      <c r="T53" s="180"/>
      <c r="U53" s="180"/>
      <c r="V53" s="1"/>
      <c r="W53" s="113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13"/>
      <c r="C54" s="1"/>
      <c r="D54" s="113"/>
      <c r="E54" s="11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80"/>
      <c r="R54" s="180"/>
      <c r="S54" s="180"/>
      <c r="T54" s="180"/>
      <c r="U54" s="180"/>
      <c r="V54" s="1"/>
      <c r="W54" s="113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13"/>
      <c r="C55" s="1"/>
      <c r="D55" s="113"/>
      <c r="E55" s="11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80"/>
      <c r="R55" s="180"/>
      <c r="S55" s="180"/>
      <c r="T55" s="180"/>
      <c r="U55" s="180"/>
      <c r="V55" s="1"/>
      <c r="W55" s="113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13"/>
      <c r="C56" s="1"/>
      <c r="D56" s="113"/>
      <c r="E56" s="11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80"/>
      <c r="R56" s="180"/>
      <c r="S56" s="180"/>
      <c r="T56" s="180"/>
      <c r="U56" s="180"/>
      <c r="V56" s="1"/>
      <c r="W56" s="113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13"/>
      <c r="C57" s="1"/>
      <c r="D57" s="113"/>
      <c r="E57" s="11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80"/>
      <c r="R57" s="180"/>
      <c r="S57" s="180"/>
      <c r="T57" s="180"/>
      <c r="U57" s="180"/>
      <c r="V57" s="1"/>
      <c r="W57" s="113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13"/>
      <c r="C58" s="1"/>
      <c r="D58" s="113"/>
      <c r="E58" s="11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80"/>
      <c r="R58" s="180"/>
      <c r="S58" s="180"/>
      <c r="T58" s="180"/>
      <c r="U58" s="180"/>
      <c r="V58" s="1"/>
      <c r="W58" s="113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13"/>
      <c r="C59" s="1"/>
      <c r="D59" s="113"/>
      <c r="E59" s="11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80"/>
      <c r="R59" s="180"/>
      <c r="S59" s="180"/>
      <c r="T59" s="180"/>
      <c r="U59" s="180"/>
      <c r="V59" s="1"/>
      <c r="W59" s="113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13"/>
      <c r="C60" s="1"/>
      <c r="D60" s="113"/>
      <c r="E60" s="11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80"/>
      <c r="R60" s="180"/>
      <c r="S60" s="180"/>
      <c r="T60" s="180"/>
      <c r="U60" s="180"/>
      <c r="V60" s="1"/>
      <c r="W60" s="113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13"/>
      <c r="C61" s="1"/>
      <c r="D61" s="113"/>
      <c r="E61" s="11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80"/>
      <c r="R61" s="180"/>
      <c r="S61" s="180"/>
      <c r="T61" s="180"/>
      <c r="U61" s="180"/>
      <c r="V61" s="1"/>
      <c r="W61" s="113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13"/>
      <c r="C62" s="1"/>
      <c r="D62" s="113"/>
      <c r="E62" s="11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80"/>
      <c r="R62" s="180"/>
      <c r="S62" s="180"/>
      <c r="T62" s="180"/>
      <c r="U62" s="180"/>
      <c r="V62" s="1"/>
      <c r="W62" s="113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13"/>
      <c r="C63" s="1"/>
      <c r="D63" s="113"/>
      <c r="E63" s="11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80"/>
      <c r="R63" s="180"/>
      <c r="S63" s="180"/>
      <c r="T63" s="180"/>
      <c r="U63" s="180"/>
      <c r="V63" s="1"/>
      <c r="W63" s="113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13"/>
      <c r="C64" s="1"/>
      <c r="D64" s="113"/>
      <c r="E64" s="11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80"/>
      <c r="R64" s="180"/>
      <c r="S64" s="180"/>
      <c r="T64" s="180"/>
      <c r="U64" s="180"/>
      <c r="V64" s="1"/>
      <c r="W64" s="113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13"/>
      <c r="C65" s="1"/>
      <c r="D65" s="113"/>
      <c r="E65" s="11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80"/>
      <c r="R65" s="180"/>
      <c r="S65" s="180"/>
      <c r="T65" s="180"/>
      <c r="U65" s="180"/>
      <c r="V65" s="1"/>
      <c r="W65" s="113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13"/>
      <c r="C66" s="1"/>
      <c r="D66" s="113"/>
      <c r="E66" s="11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80"/>
      <c r="R66" s="180"/>
      <c r="S66" s="180"/>
      <c r="T66" s="180"/>
      <c r="U66" s="180"/>
      <c r="V66" s="1"/>
      <c r="W66" s="113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13"/>
      <c r="C67" s="1"/>
      <c r="D67" s="113"/>
      <c r="E67" s="11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80"/>
      <c r="R67" s="180"/>
      <c r="S67" s="180"/>
      <c r="T67" s="180"/>
      <c r="U67" s="180"/>
      <c r="V67" s="1"/>
      <c r="W67" s="113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13"/>
      <c r="C68" s="1"/>
      <c r="D68" s="113"/>
      <c r="E68" s="11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80"/>
      <c r="R68" s="180"/>
      <c r="S68" s="180"/>
      <c r="T68" s="180"/>
      <c r="U68" s="180"/>
      <c r="V68" s="1"/>
      <c r="W68" s="113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13"/>
      <c r="C69" s="1"/>
      <c r="D69" s="113"/>
      <c r="E69" s="11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80"/>
      <c r="R69" s="180"/>
      <c r="S69" s="180"/>
      <c r="T69" s="180"/>
      <c r="U69" s="180"/>
      <c r="V69" s="1"/>
      <c r="W69" s="113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13"/>
      <c r="C70" s="1"/>
      <c r="D70" s="113"/>
      <c r="E70" s="11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80"/>
      <c r="R70" s="180"/>
      <c r="S70" s="180"/>
      <c r="T70" s="180"/>
      <c r="U70" s="180"/>
      <c r="V70" s="1"/>
      <c r="W70" s="113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13"/>
      <c r="C71" s="1"/>
      <c r="D71" s="113"/>
      <c r="E71" s="11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80"/>
      <c r="R71" s="180"/>
      <c r="S71" s="180"/>
      <c r="T71" s="180"/>
      <c r="U71" s="180"/>
      <c r="V71" s="1"/>
      <c r="W71" s="113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13"/>
      <c r="C72" s="1"/>
      <c r="D72" s="113"/>
      <c r="E72" s="11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80"/>
      <c r="R72" s="180"/>
      <c r="S72" s="180"/>
      <c r="T72" s="180"/>
      <c r="U72" s="180"/>
      <c r="V72" s="1"/>
      <c r="W72" s="113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13"/>
      <c r="C73" s="1"/>
      <c r="D73" s="113"/>
      <c r="E73" s="11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80"/>
      <c r="R73" s="180"/>
      <c r="S73" s="180"/>
      <c r="T73" s="180"/>
      <c r="U73" s="180"/>
      <c r="V73" s="1"/>
      <c r="W73" s="113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13"/>
      <c r="C74" s="1"/>
      <c r="D74" s="113"/>
      <c r="E74" s="11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80"/>
      <c r="R74" s="180"/>
      <c r="S74" s="180"/>
      <c r="T74" s="180"/>
      <c r="U74" s="180"/>
      <c r="V74" s="1"/>
      <c r="W74" s="113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13"/>
      <c r="C75" s="1"/>
      <c r="D75" s="113"/>
      <c r="E75" s="11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80"/>
      <c r="R75" s="180"/>
      <c r="S75" s="180"/>
      <c r="T75" s="180"/>
      <c r="U75" s="180"/>
      <c r="V75" s="1"/>
      <c r="W75" s="113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13"/>
      <c r="C76" s="1"/>
      <c r="D76" s="113"/>
      <c r="E76" s="11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80"/>
      <c r="R76" s="180"/>
      <c r="S76" s="180"/>
      <c r="T76" s="180"/>
      <c r="U76" s="180"/>
      <c r="V76" s="1"/>
      <c r="W76" s="113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13"/>
      <c r="C77" s="1"/>
      <c r="D77" s="113"/>
      <c r="E77" s="11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80"/>
      <c r="R77" s="180"/>
      <c r="S77" s="180"/>
      <c r="T77" s="180"/>
      <c r="U77" s="180"/>
      <c r="V77" s="1"/>
      <c r="W77" s="113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13"/>
      <c r="C78" s="1"/>
      <c r="D78" s="113"/>
      <c r="E78" s="11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80"/>
      <c r="R78" s="180"/>
      <c r="S78" s="180"/>
      <c r="T78" s="180"/>
      <c r="U78" s="180"/>
      <c r="V78" s="1"/>
      <c r="W78" s="113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13"/>
      <c r="C79" s="1"/>
      <c r="D79" s="113"/>
      <c r="E79" s="11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80"/>
      <c r="R79" s="180"/>
      <c r="S79" s="180"/>
      <c r="T79" s="180"/>
      <c r="U79" s="180"/>
      <c r="V79" s="1"/>
      <c r="W79" s="113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13"/>
      <c r="C80" s="1"/>
      <c r="D80" s="113"/>
      <c r="E80" s="11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80"/>
      <c r="R80" s="180"/>
      <c r="S80" s="180"/>
      <c r="T80" s="180"/>
      <c r="U80" s="180"/>
      <c r="V80" s="1"/>
      <c r="W80" s="113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13"/>
      <c r="C81" s="1"/>
      <c r="D81" s="113"/>
      <c r="E81" s="11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80"/>
      <c r="R81" s="180"/>
      <c r="S81" s="180"/>
      <c r="T81" s="180"/>
      <c r="U81" s="180"/>
      <c r="V81" s="1"/>
      <c r="W81" s="113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13"/>
      <c r="C82" s="1"/>
      <c r="D82" s="113"/>
      <c r="E82" s="11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80"/>
      <c r="R82" s="180"/>
      <c r="S82" s="180"/>
      <c r="T82" s="180"/>
      <c r="U82" s="180"/>
      <c r="V82" s="1"/>
      <c r="W82" s="113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13"/>
      <c r="C83" s="1"/>
      <c r="D83" s="113"/>
      <c r="E83" s="11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80"/>
      <c r="R83" s="180"/>
      <c r="S83" s="180"/>
      <c r="T83" s="180"/>
      <c r="U83" s="180"/>
      <c r="V83" s="1"/>
      <c r="W83" s="113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13"/>
      <c r="C84" s="1"/>
      <c r="D84" s="113"/>
      <c r="E84" s="11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80"/>
      <c r="R84" s="180"/>
      <c r="S84" s="180"/>
      <c r="T84" s="180"/>
      <c r="U84" s="180"/>
      <c r="V84" s="1"/>
      <c r="W84" s="113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13"/>
      <c r="C85" s="1"/>
      <c r="D85" s="113"/>
      <c r="E85" s="11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80"/>
      <c r="R85" s="180"/>
      <c r="S85" s="180"/>
      <c r="T85" s="180"/>
      <c r="U85" s="180"/>
      <c r="V85" s="1"/>
      <c r="W85" s="113"/>
      <c r="X85" s="1"/>
      <c r="Y85" s="83"/>
      <c r="Z85" s="83"/>
      <c r="AA85" s="83"/>
      <c r="AB85" s="83"/>
      <c r="AC85" s="83"/>
      <c r="AD85" s="83"/>
    </row>
    <row r="86" spans="1:30" x14ac:dyDescent="0.25">
      <c r="A86" s="23"/>
      <c r="B86" s="113"/>
      <c r="C86" s="1"/>
      <c r="D86" s="113"/>
      <c r="E86" s="114"/>
      <c r="G86" s="1"/>
      <c r="H86" s="37"/>
      <c r="I86" s="1"/>
      <c r="J86" s="24"/>
      <c r="K86" s="24"/>
      <c r="L86" s="24"/>
      <c r="M86" s="1"/>
      <c r="N86" s="1"/>
      <c r="O86" s="1"/>
      <c r="P86" s="1"/>
      <c r="Q86" s="180"/>
      <c r="R86" s="180"/>
      <c r="S86" s="180"/>
      <c r="T86" s="180"/>
      <c r="U86" s="180"/>
      <c r="V86" s="1"/>
      <c r="W86" s="113"/>
      <c r="X86" s="1"/>
      <c r="Y86" s="83"/>
      <c r="Z86" s="83"/>
      <c r="AA86" s="83"/>
      <c r="AB86" s="83"/>
      <c r="AC86" s="83"/>
      <c r="AD86" s="83"/>
    </row>
    <row r="87" spans="1:30" x14ac:dyDescent="0.25">
      <c r="A87" s="23"/>
      <c r="B87" s="113"/>
      <c r="C87" s="1"/>
      <c r="D87" s="113"/>
      <c r="E87" s="114"/>
      <c r="G87" s="1"/>
      <c r="H87" s="37"/>
      <c r="I87" s="1"/>
      <c r="J87" s="24"/>
      <c r="K87" s="24"/>
      <c r="L87" s="24"/>
      <c r="M87" s="1"/>
      <c r="N87" s="1"/>
      <c r="O87" s="1"/>
      <c r="P87" s="1"/>
      <c r="Q87" s="180"/>
      <c r="R87" s="180"/>
      <c r="S87" s="180"/>
      <c r="T87" s="180"/>
      <c r="U87" s="180"/>
      <c r="V87" s="1"/>
      <c r="W87" s="113"/>
      <c r="X87" s="1"/>
      <c r="Y87" s="83"/>
      <c r="Z87" s="83"/>
      <c r="AA87" s="83"/>
      <c r="AB87" s="83"/>
      <c r="AC87" s="83"/>
      <c r="AD87" s="83"/>
    </row>
    <row r="88" spans="1:30" x14ac:dyDescent="0.25">
      <c r="A88" s="23"/>
      <c r="B88" s="113"/>
      <c r="C88" s="1"/>
      <c r="D88" s="113"/>
      <c r="E88" s="114"/>
      <c r="G88" s="1"/>
      <c r="H88" s="37"/>
      <c r="I88" s="1"/>
      <c r="J88" s="24"/>
      <c r="K88" s="24"/>
      <c r="L88" s="24"/>
      <c r="M88" s="1"/>
      <c r="N88" s="1"/>
      <c r="O88" s="1"/>
      <c r="P88" s="1"/>
      <c r="Q88" s="180"/>
      <c r="R88" s="180"/>
      <c r="S88" s="180"/>
      <c r="T88" s="180"/>
      <c r="U88" s="180"/>
      <c r="V88" s="1"/>
      <c r="W88" s="113"/>
      <c r="X88" s="1"/>
      <c r="Y88" s="83"/>
      <c r="Z88" s="83"/>
      <c r="AA88" s="83"/>
      <c r="AB88" s="83"/>
      <c r="AC88" s="83"/>
      <c r="AD88" s="83"/>
    </row>
    <row r="89" spans="1:30" x14ac:dyDescent="0.25">
      <c r="A89" s="23"/>
      <c r="B89" s="113"/>
      <c r="C89" s="1"/>
      <c r="D89" s="113"/>
      <c r="E89" s="114"/>
      <c r="G89" s="1"/>
      <c r="H89" s="37"/>
      <c r="I89" s="1"/>
      <c r="J89" s="24"/>
      <c r="K89" s="24"/>
      <c r="L89" s="24"/>
      <c r="M89" s="1"/>
      <c r="N89" s="1"/>
      <c r="O89" s="1"/>
      <c r="P89" s="1"/>
      <c r="Q89" s="180"/>
      <c r="R89" s="180"/>
      <c r="S89" s="180"/>
      <c r="T89" s="180"/>
      <c r="U89" s="180"/>
      <c r="V89" s="1"/>
      <c r="W89" s="113"/>
      <c r="X89" s="1"/>
      <c r="Y89" s="83"/>
      <c r="Z89" s="83"/>
      <c r="AA89" s="83"/>
      <c r="AB89" s="83"/>
      <c r="AC89" s="83"/>
      <c r="AD89" s="83"/>
    </row>
    <row r="90" spans="1:30" x14ac:dyDescent="0.25">
      <c r="A90" s="23"/>
      <c r="B90" s="113"/>
      <c r="C90" s="1"/>
      <c r="D90" s="113"/>
      <c r="E90" s="114"/>
      <c r="G90" s="1"/>
      <c r="H90" s="37"/>
      <c r="I90" s="1"/>
      <c r="J90" s="24"/>
      <c r="K90" s="24"/>
      <c r="L90" s="24"/>
      <c r="M90" s="1"/>
      <c r="N90" s="1"/>
      <c r="O90" s="1"/>
      <c r="P90" s="1"/>
      <c r="Q90" s="180"/>
      <c r="R90" s="180"/>
      <c r="S90" s="180"/>
      <c r="T90" s="180"/>
      <c r="U90" s="180"/>
      <c r="V90" s="1"/>
      <c r="W90" s="113"/>
      <c r="X90" s="1"/>
      <c r="Y90" s="83"/>
      <c r="Z90" s="83"/>
      <c r="AA90" s="83"/>
      <c r="AB90" s="83"/>
      <c r="AC90" s="83"/>
      <c r="AD90" s="83"/>
    </row>
    <row r="91" spans="1:30" x14ac:dyDescent="0.25">
      <c r="A91" s="23"/>
      <c r="B91" s="113"/>
      <c r="C91" s="1"/>
      <c r="D91" s="113"/>
      <c r="E91" s="114"/>
      <c r="G91" s="1"/>
      <c r="H91" s="37"/>
      <c r="I91" s="1"/>
      <c r="J91" s="24"/>
      <c r="K91" s="24"/>
      <c r="L91" s="24"/>
      <c r="M91" s="1"/>
      <c r="N91" s="1"/>
      <c r="O91" s="1"/>
      <c r="P91" s="1"/>
      <c r="Q91" s="180"/>
      <c r="R91" s="180"/>
      <c r="S91" s="180"/>
      <c r="T91" s="180"/>
      <c r="U91" s="180"/>
      <c r="V91" s="1"/>
      <c r="W91" s="113"/>
      <c r="X91" s="1"/>
      <c r="Y91" s="83"/>
      <c r="Z91" s="83"/>
      <c r="AA91" s="83"/>
      <c r="AB91" s="83"/>
      <c r="AC91" s="83"/>
      <c r="AD91" s="83"/>
    </row>
    <row r="92" spans="1:30" x14ac:dyDescent="0.25">
      <c r="A92" s="23"/>
      <c r="B92" s="113"/>
      <c r="C92" s="1"/>
      <c r="D92" s="113"/>
      <c r="E92" s="114"/>
      <c r="G92" s="1"/>
      <c r="H92" s="37"/>
      <c r="I92" s="1"/>
      <c r="J92" s="24"/>
      <c r="K92" s="24"/>
      <c r="L92" s="24"/>
      <c r="M92" s="1"/>
      <c r="N92" s="1"/>
      <c r="O92" s="1"/>
      <c r="P92" s="1"/>
      <c r="Q92" s="180"/>
      <c r="R92" s="180"/>
      <c r="S92" s="180"/>
      <c r="T92" s="180"/>
      <c r="U92" s="180"/>
      <c r="V92" s="1"/>
      <c r="W92" s="113"/>
      <c r="X92" s="1"/>
      <c r="Y92" s="83"/>
      <c r="Z92" s="83"/>
      <c r="AA92" s="83"/>
      <c r="AB92" s="83"/>
      <c r="AC92" s="83"/>
      <c r="AD92" s="83"/>
    </row>
    <row r="93" spans="1:30" x14ac:dyDescent="0.25">
      <c r="A93" s="23"/>
      <c r="B93" s="113"/>
      <c r="C93" s="1"/>
      <c r="D93" s="113"/>
      <c r="E93" s="114"/>
      <c r="G93" s="1"/>
      <c r="H93" s="37"/>
      <c r="I93" s="1"/>
      <c r="J93" s="24"/>
      <c r="K93" s="24"/>
      <c r="L93" s="24"/>
      <c r="M93" s="1"/>
      <c r="N93" s="1"/>
      <c r="O93" s="1"/>
      <c r="P93" s="1"/>
      <c r="Q93" s="180"/>
      <c r="R93" s="180"/>
      <c r="S93" s="180"/>
      <c r="T93" s="180"/>
      <c r="U93" s="180"/>
      <c r="V93" s="1"/>
      <c r="W93" s="113"/>
      <c r="X93" s="1"/>
      <c r="Y93" s="83"/>
      <c r="Z93" s="83"/>
      <c r="AA93" s="83"/>
      <c r="AB93" s="83"/>
      <c r="AC93" s="83"/>
      <c r="AD93" s="83"/>
    </row>
    <row r="94" spans="1:30" x14ac:dyDescent="0.25">
      <c r="A94" s="23"/>
      <c r="B94" s="113"/>
      <c r="C94" s="1"/>
      <c r="D94" s="113"/>
      <c r="E94" s="114"/>
      <c r="G94" s="1"/>
      <c r="H94" s="37"/>
      <c r="I94" s="1"/>
      <c r="J94" s="24"/>
      <c r="K94" s="24"/>
      <c r="L94" s="24"/>
      <c r="M94" s="1"/>
      <c r="N94" s="1"/>
      <c r="O94" s="1"/>
      <c r="P94" s="1"/>
      <c r="Q94" s="180"/>
      <c r="R94" s="180"/>
      <c r="S94" s="180"/>
      <c r="T94" s="180"/>
      <c r="U94" s="180"/>
      <c r="V94" s="1"/>
      <c r="W94" s="113"/>
      <c r="X94" s="1"/>
      <c r="Y94" s="83"/>
      <c r="Z94" s="83"/>
      <c r="AA94" s="83"/>
      <c r="AB94" s="83"/>
      <c r="AC94" s="83"/>
      <c r="AD94" s="83"/>
    </row>
    <row r="95" spans="1:30" x14ac:dyDescent="0.25">
      <c r="A95" s="23"/>
      <c r="B95" s="113"/>
      <c r="C95" s="1"/>
      <c r="D95" s="113"/>
      <c r="E95" s="114"/>
      <c r="G95" s="1"/>
      <c r="H95" s="37"/>
      <c r="I95" s="1"/>
      <c r="J95" s="24"/>
      <c r="K95" s="24"/>
      <c r="L95" s="24"/>
      <c r="M95" s="1"/>
      <c r="N95" s="1"/>
      <c r="O95" s="1"/>
      <c r="P95" s="1"/>
      <c r="Q95" s="180"/>
      <c r="R95" s="180"/>
      <c r="S95" s="180"/>
      <c r="T95" s="180"/>
      <c r="U95" s="180"/>
      <c r="V95" s="1"/>
      <c r="W95" s="113"/>
      <c r="X95" s="1"/>
      <c r="Y95" s="83"/>
      <c r="Z95" s="83"/>
      <c r="AA95" s="83"/>
      <c r="AB95" s="83"/>
      <c r="AC95" s="83"/>
      <c r="AD95" s="83"/>
    </row>
    <row r="96" spans="1:30" x14ac:dyDescent="0.25">
      <c r="A96" s="23"/>
      <c r="B96" s="113"/>
      <c r="C96" s="1"/>
      <c r="D96" s="113"/>
      <c r="E96" s="114"/>
      <c r="G96" s="1"/>
      <c r="H96" s="37"/>
      <c r="I96" s="1"/>
      <c r="J96" s="24"/>
      <c r="K96" s="24"/>
      <c r="L96" s="24"/>
      <c r="M96" s="1"/>
      <c r="N96" s="1"/>
      <c r="O96" s="1"/>
      <c r="P96" s="1"/>
      <c r="Q96" s="180"/>
      <c r="R96" s="180"/>
      <c r="S96" s="180"/>
      <c r="T96" s="180"/>
      <c r="U96" s="180"/>
      <c r="V96" s="1"/>
      <c r="W96" s="113"/>
      <c r="X96" s="1"/>
      <c r="Y96" s="83"/>
      <c r="Z96" s="83"/>
      <c r="AA96" s="83"/>
      <c r="AB96" s="83"/>
      <c r="AC96" s="83"/>
      <c r="AD96" s="83"/>
    </row>
  </sheetData>
  <sortState ref="B26:X27">
    <sortCondition descending="1" ref="B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2020-03-25T20:17:13Z</dcterms:modified>
</cp:coreProperties>
</file>