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9" i="2" l="1"/>
  <c r="AS13" i="2"/>
  <c r="AQ13" i="2"/>
  <c r="AR13" i="2" s="1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V13" i="2" s="1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M17" i="2" s="1"/>
  <c r="G13" i="2"/>
  <c r="G17" i="2" s="1"/>
  <c r="G19" i="2" s="1"/>
  <c r="F13" i="2"/>
  <c r="F17" i="2" s="1"/>
  <c r="N17" i="2" s="1"/>
  <c r="E13" i="2"/>
  <c r="E17" i="2" s="1"/>
  <c r="E19" i="2" s="1"/>
  <c r="J13" i="2" l="1"/>
  <c r="L17" i="2"/>
  <c r="J17" i="2"/>
  <c r="O17" i="2"/>
  <c r="K18" i="2"/>
  <c r="F18" i="2"/>
  <c r="H18" i="2"/>
  <c r="L18" i="2"/>
  <c r="H19" i="2"/>
  <c r="M19" i="2" s="1"/>
  <c r="J19" i="2"/>
  <c r="O19" i="2"/>
  <c r="O18" i="2"/>
  <c r="J18" i="2"/>
  <c r="F19" i="2"/>
  <c r="AF13" i="2"/>
  <c r="N18" i="2" l="1"/>
  <c r="M18" i="2"/>
  <c r="N19" i="2"/>
  <c r="L19" i="2"/>
</calcChain>
</file>

<file path=xl/sharedStrings.xml><?xml version="1.0" encoding="utf-8"?>
<sst xmlns="http://schemas.openxmlformats.org/spreadsheetml/2006/main" count="86" uniqueCount="38">
  <si>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</si>
  <si>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</si>
  <si>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</si>
  <si>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</si>
  <si>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</si>
  <si>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</si>
  <si>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</si>
  <si>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</si>
  <si>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</si>
  <si>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</si>
  <si>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</si>
  <si>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</si>
  <si>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</si>
  <si>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</si>
  <si>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</si>
  <si>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9.</t>
  </si>
  <si>
    <t>Pilke</t>
  </si>
  <si>
    <t>10.</t>
  </si>
  <si>
    <t>HP-K  2</t>
  </si>
  <si>
    <t>HP-K</t>
  </si>
  <si>
    <t>Pilke = Reisjärven Pilke  (1945),  kasvattajaseura</t>
  </si>
  <si>
    <t>HP-K = Haapajärven Pesä-Kiilat  (1990)</t>
  </si>
  <si>
    <t>Jarkko Saaranen</t>
  </si>
  <si>
    <t>5.</t>
  </si>
  <si>
    <t>1.</t>
  </si>
  <si>
    <t>28.6.1990   Reisjärvi</t>
  </si>
  <si>
    <t>8.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</si>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</sst>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22</v>
      </c>
      <c r="C1" s="2"/>
      <c r="D1" s="3"/>
      <c r="E1" s="4" t="s">
        <v>25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1" t="s">
        <v>13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3" t="s">
        <v>28</v>
      </c>
      <c r="M2" s="27"/>
      <c r="N2" s="27"/>
      <c r="O2" s="36"/>
      <c r="P2" s="8"/>
      <c r="Q2" s="23" t="s">
        <v>29</v>
      </c>
      <c r="R2" s="27"/>
      <c r="S2" s="27"/>
      <c r="T2" s="27"/>
      <c r="U2" s="34"/>
      <c r="V2" s="36"/>
      <c r="W2" s="8"/>
      <c r="X2" s="37" t="s">
        <v>30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3" t="s">
        <v>31</v>
      </c>
      <c r="AI2" s="27"/>
      <c r="AJ2" s="27"/>
      <c r="AK2" s="36"/>
      <c r="AL2" s="8"/>
      <c r="AM2" s="23" t="s">
        <v>29</v>
      </c>
      <c r="AN2" s="27"/>
      <c r="AO2" s="27"/>
      <c r="AP2" s="27"/>
      <c r="AQ2" s="34"/>
      <c r="AR2" s="36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32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32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2008</v>
      </c>
      <c r="Y4" s="16" t="s">
        <v>15</v>
      </c>
      <c r="Z4" s="1" t="s">
        <v>16</v>
      </c>
      <c r="AA4" s="16">
        <v>16</v>
      </c>
      <c r="AB4" s="16">
        <v>0</v>
      </c>
      <c r="AC4" s="16">
        <v>5</v>
      </c>
      <c r="AD4" s="16">
        <v>11</v>
      </c>
      <c r="AE4" s="16">
        <v>68</v>
      </c>
      <c r="AF4" s="26">
        <v>0.64149999999999996</v>
      </c>
      <c r="AG4" s="65">
        <v>106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4"/>
      <c r="AS4" s="6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1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/>
      <c r="Y5" s="16"/>
      <c r="Z5" s="1"/>
      <c r="AA5" s="16"/>
      <c r="AB5" s="16"/>
      <c r="AC5" s="16"/>
      <c r="AD5" s="16"/>
      <c r="AE5" s="16"/>
      <c r="AF5" s="26"/>
      <c r="AG5" s="65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4"/>
      <c r="AS5" s="6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2010</v>
      </c>
      <c r="C6" s="18" t="s">
        <v>23</v>
      </c>
      <c r="D6" s="1" t="s">
        <v>19</v>
      </c>
      <c r="E6" s="16">
        <v>1</v>
      </c>
      <c r="F6" s="16">
        <v>0</v>
      </c>
      <c r="G6" s="16">
        <v>0</v>
      </c>
      <c r="H6" s="17">
        <v>0</v>
      </c>
      <c r="I6" s="16">
        <v>0</v>
      </c>
      <c r="J6" s="41">
        <v>0</v>
      </c>
      <c r="K6" s="15">
        <v>2</v>
      </c>
      <c r="L6" s="42"/>
      <c r="M6" s="9"/>
      <c r="N6" s="9"/>
      <c r="O6" s="9"/>
      <c r="P6" s="12"/>
      <c r="Q6" s="16">
        <v>2</v>
      </c>
      <c r="R6" s="16">
        <v>0</v>
      </c>
      <c r="S6" s="17">
        <v>1</v>
      </c>
      <c r="T6" s="16">
        <v>0</v>
      </c>
      <c r="U6" s="16">
        <v>5</v>
      </c>
      <c r="V6" s="43">
        <v>0.625</v>
      </c>
      <c r="W6" s="15">
        <v>8</v>
      </c>
      <c r="X6" s="16">
        <v>2010</v>
      </c>
      <c r="Y6" s="16" t="s">
        <v>17</v>
      </c>
      <c r="Z6" s="1" t="s">
        <v>18</v>
      </c>
      <c r="AA6" s="16">
        <v>10</v>
      </c>
      <c r="AB6" s="16">
        <v>0</v>
      </c>
      <c r="AC6" s="16">
        <v>3</v>
      </c>
      <c r="AD6" s="16">
        <v>12</v>
      </c>
      <c r="AE6" s="16">
        <v>50</v>
      </c>
      <c r="AF6" s="26">
        <v>0.69440000000000002</v>
      </c>
      <c r="AG6" s="65">
        <v>72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4"/>
      <c r="AS6" s="6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2011</v>
      </c>
      <c r="C7" s="18" t="s">
        <v>14</v>
      </c>
      <c r="D7" s="1" t="s">
        <v>19</v>
      </c>
      <c r="E7" s="16">
        <v>10</v>
      </c>
      <c r="F7" s="16">
        <v>0</v>
      </c>
      <c r="G7" s="16">
        <v>0</v>
      </c>
      <c r="H7" s="17">
        <v>1</v>
      </c>
      <c r="I7" s="16">
        <v>25</v>
      </c>
      <c r="J7" s="41">
        <v>0.48099999999999998</v>
      </c>
      <c r="K7" s="15">
        <v>52</v>
      </c>
      <c r="L7" s="42"/>
      <c r="M7" s="9"/>
      <c r="N7" s="9"/>
      <c r="O7" s="9"/>
      <c r="P7" s="12"/>
      <c r="Q7" s="16">
        <v>1</v>
      </c>
      <c r="R7" s="16">
        <v>0</v>
      </c>
      <c r="S7" s="17">
        <v>0</v>
      </c>
      <c r="T7" s="16">
        <v>0</v>
      </c>
      <c r="U7" s="16">
        <v>0</v>
      </c>
      <c r="V7" s="43">
        <v>0</v>
      </c>
      <c r="W7" s="15">
        <v>2</v>
      </c>
      <c r="X7" s="16">
        <v>2011</v>
      </c>
      <c r="Y7" s="16" t="s">
        <v>15</v>
      </c>
      <c r="Z7" s="1" t="s">
        <v>18</v>
      </c>
      <c r="AA7" s="16">
        <v>9</v>
      </c>
      <c r="AB7" s="16">
        <v>0</v>
      </c>
      <c r="AC7" s="16">
        <v>0</v>
      </c>
      <c r="AD7" s="16">
        <v>4</v>
      </c>
      <c r="AE7" s="16">
        <v>38</v>
      </c>
      <c r="AF7" s="26">
        <v>0.66659999999999997</v>
      </c>
      <c r="AG7" s="65">
        <v>57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4"/>
      <c r="AS7" s="6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1"/>
      <c r="K8" s="15"/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>
        <v>2012</v>
      </c>
      <c r="Y8" s="16" t="s">
        <v>24</v>
      </c>
      <c r="Z8" s="1" t="s">
        <v>19</v>
      </c>
      <c r="AA8" s="16">
        <v>16</v>
      </c>
      <c r="AB8" s="16">
        <v>1</v>
      </c>
      <c r="AC8" s="16">
        <v>8</v>
      </c>
      <c r="AD8" s="16">
        <v>8</v>
      </c>
      <c r="AE8" s="16">
        <v>70</v>
      </c>
      <c r="AF8" s="26">
        <v>0.66659999999999997</v>
      </c>
      <c r="AG8" s="65">
        <v>105</v>
      </c>
      <c r="AH8" s="9"/>
      <c r="AI8" s="9"/>
      <c r="AJ8" s="9"/>
      <c r="AK8" s="9"/>
      <c r="AL8" s="12"/>
      <c r="AM8" s="16">
        <v>8</v>
      </c>
      <c r="AN8" s="16">
        <v>0</v>
      </c>
      <c r="AO8" s="16">
        <v>2</v>
      </c>
      <c r="AP8" s="16">
        <v>3</v>
      </c>
      <c r="AQ8" s="16">
        <v>25</v>
      </c>
      <c r="AR8" s="44">
        <v>0.54339999999999999</v>
      </c>
      <c r="AS8" s="66">
        <v>46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>
        <v>2013</v>
      </c>
      <c r="C9" s="18" t="s">
        <v>14</v>
      </c>
      <c r="D9" s="1" t="s">
        <v>19</v>
      </c>
      <c r="E9" s="16">
        <v>22</v>
      </c>
      <c r="F9" s="16">
        <v>0</v>
      </c>
      <c r="G9" s="16">
        <v>3</v>
      </c>
      <c r="H9" s="17">
        <v>2</v>
      </c>
      <c r="I9" s="16">
        <v>43</v>
      </c>
      <c r="J9" s="41">
        <v>0.34699999999999998</v>
      </c>
      <c r="K9" s="15">
        <v>124</v>
      </c>
      <c r="L9" s="42"/>
      <c r="M9" s="9"/>
      <c r="N9" s="9"/>
      <c r="O9" s="9"/>
      <c r="P9" s="12"/>
      <c r="Q9" s="16"/>
      <c r="R9" s="16"/>
      <c r="S9" s="17"/>
      <c r="T9" s="16"/>
      <c r="U9" s="16"/>
      <c r="V9" s="43"/>
      <c r="W9" s="15"/>
      <c r="X9" s="16"/>
      <c r="Y9" s="16"/>
      <c r="Z9" s="1"/>
      <c r="AA9" s="16"/>
      <c r="AB9" s="16"/>
      <c r="AC9" s="16"/>
      <c r="AD9" s="16"/>
      <c r="AE9" s="16"/>
      <c r="AF9" s="26"/>
      <c r="AG9" s="65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4"/>
      <c r="AS9" s="6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1"/>
      <c r="K10" s="15"/>
      <c r="L10" s="42"/>
      <c r="M10" s="9"/>
      <c r="N10" s="9"/>
      <c r="O10" s="9"/>
      <c r="P10" s="12"/>
      <c r="Q10" s="16"/>
      <c r="R10" s="16"/>
      <c r="S10" s="17"/>
      <c r="T10" s="16"/>
      <c r="U10" s="16"/>
      <c r="V10" s="43"/>
      <c r="W10" s="15"/>
      <c r="X10" s="16">
        <v>2014</v>
      </c>
      <c r="Y10" s="16" t="s">
        <v>26</v>
      </c>
      <c r="Z10" s="1" t="s">
        <v>16</v>
      </c>
      <c r="AA10" s="16">
        <v>14</v>
      </c>
      <c r="AB10" s="16">
        <v>0</v>
      </c>
      <c r="AC10" s="16">
        <v>5</v>
      </c>
      <c r="AD10" s="16">
        <v>3</v>
      </c>
      <c r="AE10" s="16">
        <v>52</v>
      </c>
      <c r="AF10" s="26">
        <v>0.56520000000000004</v>
      </c>
      <c r="AG10" s="65">
        <v>92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4"/>
      <c r="AS10" s="6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41"/>
      <c r="K11" s="15"/>
      <c r="L11" s="42"/>
      <c r="M11" s="9"/>
      <c r="N11" s="9"/>
      <c r="O11" s="9"/>
      <c r="P11" s="12"/>
      <c r="Q11" s="16"/>
      <c r="R11" s="16"/>
      <c r="S11" s="17"/>
      <c r="T11" s="16"/>
      <c r="U11" s="16"/>
      <c r="V11" s="43"/>
      <c r="W11" s="15"/>
      <c r="X11" s="16"/>
      <c r="Y11" s="16"/>
      <c r="Z11" s="1"/>
      <c r="AA11" s="16"/>
      <c r="AB11" s="16"/>
      <c r="AC11" s="16"/>
      <c r="AD11" s="16"/>
      <c r="AE11" s="16"/>
      <c r="AF11" s="26"/>
      <c r="AG11" s="65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4"/>
      <c r="AS11" s="66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41"/>
      <c r="K12" s="15"/>
      <c r="L12" s="42"/>
      <c r="M12" s="9"/>
      <c r="N12" s="9"/>
      <c r="O12" s="9"/>
      <c r="P12" s="12"/>
      <c r="Q12" s="16"/>
      <c r="R12" s="16"/>
      <c r="S12" s="17"/>
      <c r="T12" s="16"/>
      <c r="U12" s="16"/>
      <c r="V12" s="43"/>
      <c r="W12" s="15"/>
      <c r="X12" s="16">
        <v>2016</v>
      </c>
      <c r="Y12" s="16" t="s">
        <v>27</v>
      </c>
      <c r="Z12" s="1" t="s">
        <v>19</v>
      </c>
      <c r="AA12" s="16">
        <v>10</v>
      </c>
      <c r="AB12" s="16">
        <v>0</v>
      </c>
      <c r="AC12" s="16">
        <v>6</v>
      </c>
      <c r="AD12" s="16">
        <v>6</v>
      </c>
      <c r="AE12" s="16">
        <v>42</v>
      </c>
      <c r="AF12" s="26">
        <v>0.6774</v>
      </c>
      <c r="AG12" s="65">
        <v>62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4"/>
      <c r="AS12" s="6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45" t="s">
        <v>33</v>
      </c>
      <c r="C13" s="7"/>
      <c r="D13" s="6"/>
      <c r="E13" s="46">
        <f>SUM(E4:E12)</f>
        <v>33</v>
      </c>
      <c r="F13" s="46">
        <f>SUM(F4:F12)</f>
        <v>0</v>
      </c>
      <c r="G13" s="46">
        <f>SUM(G4:G12)</f>
        <v>3</v>
      </c>
      <c r="H13" s="46">
        <f>SUM(H4:H12)</f>
        <v>3</v>
      </c>
      <c r="I13" s="46">
        <f>SUM(I4:I12)</f>
        <v>68</v>
      </c>
      <c r="J13" s="47">
        <f>PRODUCT(I13/K13)</f>
        <v>0.38202247191011235</v>
      </c>
      <c r="K13" s="35">
        <f>SUM(K4:K12)</f>
        <v>178</v>
      </c>
      <c r="L13" s="23"/>
      <c r="M13" s="34"/>
      <c r="N13" s="48"/>
      <c r="O13" s="49"/>
      <c r="P13" s="12"/>
      <c r="Q13" s="46">
        <f>SUM(Q4:Q12)</f>
        <v>3</v>
      </c>
      <c r="R13" s="46">
        <f>SUM(R4:R12)</f>
        <v>0</v>
      </c>
      <c r="S13" s="46">
        <f>SUM(S4:S12)</f>
        <v>1</v>
      </c>
      <c r="T13" s="46">
        <f>SUM(T4:T12)</f>
        <v>0</v>
      </c>
      <c r="U13" s="46">
        <f>SUM(U4:U12)</f>
        <v>5</v>
      </c>
      <c r="V13" s="47">
        <f>PRODUCT(U13/W13)</f>
        <v>0.5</v>
      </c>
      <c r="W13" s="35">
        <f>SUM(W4:W12)</f>
        <v>10</v>
      </c>
      <c r="X13" s="20" t="s">
        <v>33</v>
      </c>
      <c r="Y13" s="13"/>
      <c r="Z13" s="11"/>
      <c r="AA13" s="46">
        <f>SUM(AA4:AA12)</f>
        <v>75</v>
      </c>
      <c r="AB13" s="46">
        <f>SUM(AB4:AB12)</f>
        <v>1</v>
      </c>
      <c r="AC13" s="46">
        <f>SUM(AC4:AC12)</f>
        <v>27</v>
      </c>
      <c r="AD13" s="46">
        <f>SUM(AD4:AD12)</f>
        <v>44</v>
      </c>
      <c r="AE13" s="46">
        <f>SUM(AE4:AE12)</f>
        <v>320</v>
      </c>
      <c r="AF13" s="47">
        <f>PRODUCT(AE13/AG13)</f>
        <v>0.64777327935222673</v>
      </c>
      <c r="AG13" s="35">
        <f>SUM(AG4:AG12)</f>
        <v>494</v>
      </c>
      <c r="AH13" s="23"/>
      <c r="AI13" s="34"/>
      <c r="AJ13" s="48"/>
      <c r="AK13" s="49"/>
      <c r="AL13" s="12"/>
      <c r="AM13" s="46">
        <f>SUM(AM4:AM12)</f>
        <v>8</v>
      </c>
      <c r="AN13" s="46">
        <f>SUM(AN4:AN12)</f>
        <v>0</v>
      </c>
      <c r="AO13" s="46">
        <f>SUM(AO4:AO12)</f>
        <v>2</v>
      </c>
      <c r="AP13" s="46">
        <f>SUM(AP4:AP12)</f>
        <v>3</v>
      </c>
      <c r="AQ13" s="46">
        <f>SUM(AQ4:AQ12)</f>
        <v>25</v>
      </c>
      <c r="AR13" s="47">
        <f>PRODUCT(AQ13/AS13)</f>
        <v>0.54347826086956519</v>
      </c>
      <c r="AS13" s="40">
        <f>SUM(AS4:AS12)</f>
        <v>46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50"/>
      <c r="K14" s="15"/>
      <c r="L14" s="12"/>
      <c r="M14" s="12"/>
      <c r="N14" s="12"/>
      <c r="O14" s="12"/>
      <c r="P14" s="21"/>
      <c r="Q14" s="21"/>
      <c r="R14" s="22"/>
      <c r="S14" s="21"/>
      <c r="T14" s="21"/>
      <c r="U14" s="12"/>
      <c r="V14" s="12"/>
      <c r="W14" s="15"/>
      <c r="X14" s="21"/>
      <c r="Y14" s="21"/>
      <c r="Z14" s="21"/>
      <c r="AA14" s="21"/>
      <c r="AB14" s="21"/>
      <c r="AC14" s="21"/>
      <c r="AD14" s="21"/>
      <c r="AE14" s="21"/>
      <c r="AF14" s="50"/>
      <c r="AG14" s="15"/>
      <c r="AH14" s="12"/>
      <c r="AI14" s="12"/>
      <c r="AJ14" s="12"/>
      <c r="AK14" s="12"/>
      <c r="AL14" s="21"/>
      <c r="AM14" s="21"/>
      <c r="AN14" s="22"/>
      <c r="AO14" s="21"/>
      <c r="AP14" s="21"/>
      <c r="AQ14" s="12"/>
      <c r="AR14" s="12"/>
      <c r="AS14" s="15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51" t="s">
        <v>34</v>
      </c>
      <c r="C15" s="52"/>
      <c r="D15" s="53"/>
      <c r="E15" s="11" t="s">
        <v>2</v>
      </c>
      <c r="F15" s="9" t="s">
        <v>6</v>
      </c>
      <c r="G15" s="11" t="s">
        <v>4</v>
      </c>
      <c r="H15" s="9" t="s">
        <v>5</v>
      </c>
      <c r="I15" s="9" t="s">
        <v>8</v>
      </c>
      <c r="J15" s="9" t="s">
        <v>9</v>
      </c>
      <c r="K15" s="12"/>
      <c r="L15" s="9" t="s">
        <v>10</v>
      </c>
      <c r="M15" s="9" t="s">
        <v>11</v>
      </c>
      <c r="N15" s="9" t="s">
        <v>35</v>
      </c>
      <c r="O15" s="9" t="s">
        <v>36</v>
      </c>
      <c r="Q15" s="22"/>
      <c r="R15" s="22" t="s">
        <v>12</v>
      </c>
      <c r="S15" s="22"/>
      <c r="T15" s="21" t="s">
        <v>20</v>
      </c>
      <c r="U15" s="12"/>
      <c r="V15" s="15"/>
      <c r="W15" s="15"/>
      <c r="X15" s="54"/>
      <c r="Y15" s="54"/>
      <c r="Z15" s="54"/>
      <c r="AA15" s="54"/>
      <c r="AB15" s="54"/>
      <c r="AC15" s="22"/>
      <c r="AD15" s="22"/>
      <c r="AE15" s="22"/>
      <c r="AF15" s="21"/>
      <c r="AG15" s="21"/>
      <c r="AH15" s="21"/>
      <c r="AI15" s="21"/>
      <c r="AJ15" s="21"/>
      <c r="AK15" s="21"/>
      <c r="AM15" s="15"/>
      <c r="AN15" s="54"/>
      <c r="AO15" s="54"/>
      <c r="AP15" s="54"/>
      <c r="AQ15" s="54"/>
      <c r="AR15" s="54"/>
      <c r="AS15" s="54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24" t="s">
        <v>37</v>
      </c>
      <c r="C16" s="3"/>
      <c r="D16" s="25"/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6">
        <v>0</v>
      </c>
      <c r="K16" s="21">
        <v>0</v>
      </c>
      <c r="L16" s="57">
        <v>0</v>
      </c>
      <c r="M16" s="57">
        <v>0</v>
      </c>
      <c r="N16" s="57">
        <v>0</v>
      </c>
      <c r="O16" s="57">
        <v>0</v>
      </c>
      <c r="Q16" s="22"/>
      <c r="R16" s="22"/>
      <c r="S16" s="22"/>
      <c r="T16" s="21" t="s">
        <v>21</v>
      </c>
      <c r="U16" s="21"/>
      <c r="V16" s="21"/>
      <c r="W16" s="21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1"/>
      <c r="AL16" s="21"/>
      <c r="AM16" s="21"/>
      <c r="AN16" s="22"/>
      <c r="AO16" s="22"/>
      <c r="AP16" s="22"/>
      <c r="AQ16" s="22"/>
      <c r="AR16" s="22"/>
      <c r="AS16" s="22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58" t="s">
        <v>13</v>
      </c>
      <c r="C17" s="59"/>
      <c r="D17" s="60"/>
      <c r="E17" s="55">
        <f>PRODUCT(E13+Q13)</f>
        <v>36</v>
      </c>
      <c r="F17" s="55">
        <f>PRODUCT(F13+R13)</f>
        <v>0</v>
      </c>
      <c r="G17" s="55">
        <f>PRODUCT(G13+S13)</f>
        <v>4</v>
      </c>
      <c r="H17" s="55">
        <f>PRODUCT(H13+T13)</f>
        <v>3</v>
      </c>
      <c r="I17" s="55">
        <f>PRODUCT(I13+U13)</f>
        <v>73</v>
      </c>
      <c r="J17" s="56">
        <f>PRODUCT(I17/K17)</f>
        <v>0.38829787234042551</v>
      </c>
      <c r="K17" s="21">
        <f>PRODUCT(K13+W13)</f>
        <v>188</v>
      </c>
      <c r="L17" s="57">
        <f>PRODUCT((F17+G17)/E17)</f>
        <v>0.1111111111111111</v>
      </c>
      <c r="M17" s="57">
        <f>PRODUCT(H17/E17)</f>
        <v>8.3333333333333329E-2</v>
      </c>
      <c r="N17" s="57">
        <f>PRODUCT((F17+G17+H17)/E17)</f>
        <v>0.19444444444444445</v>
      </c>
      <c r="O17" s="57">
        <f>PRODUCT(I17/E17)</f>
        <v>2.0277777777777777</v>
      </c>
      <c r="Q17" s="22"/>
      <c r="R17" s="22"/>
      <c r="S17" s="22"/>
      <c r="T17" s="21"/>
      <c r="U17" s="21"/>
      <c r="V17" s="21"/>
      <c r="W17" s="21"/>
      <c r="X17" s="21"/>
      <c r="Y17" s="21"/>
      <c r="Z17" s="21"/>
      <c r="AA17" s="21"/>
      <c r="AB17" s="21"/>
      <c r="AC17" s="22"/>
      <c r="AD17" s="22"/>
      <c r="AE17" s="22"/>
      <c r="AF17" s="22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4" t="s">
        <v>30</v>
      </c>
      <c r="C18" s="19"/>
      <c r="D18" s="61"/>
      <c r="E18" s="55">
        <f>PRODUCT(AA13+AM13)</f>
        <v>83</v>
      </c>
      <c r="F18" s="55">
        <f>PRODUCT(AB13+AN13)</f>
        <v>1</v>
      </c>
      <c r="G18" s="55">
        <f>PRODUCT(AC13+AO13)</f>
        <v>29</v>
      </c>
      <c r="H18" s="55">
        <f>PRODUCT(AD13+AP13)</f>
        <v>47</v>
      </c>
      <c r="I18" s="55">
        <f>PRODUCT(AE13+AQ13)</f>
        <v>345</v>
      </c>
      <c r="J18" s="56">
        <f>PRODUCT(I18/K18)</f>
        <v>0.63888888888888884</v>
      </c>
      <c r="K18" s="12">
        <f>PRODUCT(AG13+AS13)</f>
        <v>540</v>
      </c>
      <c r="L18" s="57">
        <f>PRODUCT((F18+G18)/E18)</f>
        <v>0.36144578313253012</v>
      </c>
      <c r="M18" s="57">
        <f>PRODUCT(H18/E18)</f>
        <v>0.5662650602409639</v>
      </c>
      <c r="N18" s="57">
        <f>PRODUCT((F18+G18+H18)/E18)</f>
        <v>0.92771084337349397</v>
      </c>
      <c r="O18" s="57">
        <f>PRODUCT(I18/E18)</f>
        <v>4.1566265060240966</v>
      </c>
      <c r="Q18" s="22"/>
      <c r="R18" s="22"/>
      <c r="S18" s="21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1"/>
      <c r="AL18" s="12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62" t="s">
        <v>33</v>
      </c>
      <c r="C19" s="63"/>
      <c r="D19" s="64"/>
      <c r="E19" s="55">
        <f>SUM(E16:E18)</f>
        <v>119</v>
      </c>
      <c r="F19" s="55">
        <f t="shared" ref="F19:I19" si="0">SUM(F16:F18)</f>
        <v>1</v>
      </c>
      <c r="G19" s="55">
        <f t="shared" si="0"/>
        <v>33</v>
      </c>
      <c r="H19" s="55">
        <f t="shared" si="0"/>
        <v>50</v>
      </c>
      <c r="I19" s="55">
        <f t="shared" si="0"/>
        <v>418</v>
      </c>
      <c r="J19" s="56">
        <f>PRODUCT(I19/K19)</f>
        <v>0.57417582417582413</v>
      </c>
      <c r="K19" s="21">
        <f>SUM(K16:K18)</f>
        <v>728</v>
      </c>
      <c r="L19" s="57">
        <f>PRODUCT((F19+G19)/E19)</f>
        <v>0.2857142857142857</v>
      </c>
      <c r="M19" s="57">
        <f>PRODUCT(H19/E19)</f>
        <v>0.42016806722689076</v>
      </c>
      <c r="N19" s="57">
        <f>PRODUCT((F19+G19+H19)/E19)</f>
        <v>0.70588235294117652</v>
      </c>
      <c r="O19" s="57">
        <f>PRODUCT(I19/E19)</f>
        <v>3.5126050420168067</v>
      </c>
      <c r="Q19" s="12"/>
      <c r="R19" s="12"/>
      <c r="S19" s="1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12"/>
      <c r="F20" s="12"/>
      <c r="G20" s="12"/>
      <c r="H20" s="12"/>
      <c r="I20" s="12"/>
      <c r="J20" s="21"/>
      <c r="K20" s="21"/>
      <c r="L20" s="12"/>
      <c r="M20" s="12"/>
      <c r="N20" s="12"/>
      <c r="O20" s="12"/>
      <c r="P20" s="21"/>
      <c r="Q20" s="21"/>
      <c r="R20" s="21"/>
      <c r="S20" s="2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12"/>
      <c r="AL184" s="12"/>
    </row>
    <row r="185" spans="12:57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57" x14ac:dyDescent="0.25"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2:57" x14ac:dyDescent="0.25"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2:57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57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57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57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57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2018-11-18T20:28:33Z</dcterms:modified>
</cp:coreProperties>
</file>