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G7" i="2"/>
  <c r="I19" i="1" l="1"/>
  <c r="M19" i="1" s="1"/>
  <c r="G19" i="1"/>
  <c r="E19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H19" i="1" s="1"/>
  <c r="L19" i="1" s="1"/>
  <c r="R14" i="1"/>
  <c r="Q14" i="1"/>
  <c r="F19" i="1" s="1"/>
  <c r="K19" i="1" s="1"/>
  <c r="P14" i="1"/>
  <c r="O14" i="1"/>
  <c r="O18" i="1" s="1"/>
  <c r="O21" i="1" s="1"/>
  <c r="L14" i="1"/>
  <c r="K14" i="1"/>
  <c r="J14" i="1"/>
  <c r="I14" i="1"/>
  <c r="D15" i="1" s="1"/>
  <c r="H14" i="1"/>
  <c r="H18" i="1" s="1"/>
  <c r="G14" i="1"/>
  <c r="G18" i="1" s="1"/>
  <c r="G21" i="1" s="1"/>
  <c r="F14" i="1"/>
  <c r="F18" i="1" s="1"/>
  <c r="E14" i="1"/>
  <c r="E18" i="1" s="1"/>
  <c r="E21" i="1" s="1"/>
  <c r="O13" i="1"/>
  <c r="M13" i="1"/>
  <c r="O12" i="1"/>
  <c r="M12" i="1"/>
  <c r="O11" i="1"/>
  <c r="M11" i="1"/>
  <c r="O10" i="1"/>
  <c r="M10" i="1"/>
  <c r="O9" i="1"/>
  <c r="M9" i="1"/>
  <c r="O8" i="1"/>
  <c r="M8" i="1"/>
  <c r="O7" i="1"/>
  <c r="M7" i="1"/>
  <c r="O6" i="1"/>
  <c r="M6" i="1"/>
  <c r="O5" i="1"/>
  <c r="M5" i="1"/>
  <c r="O4" i="1"/>
  <c r="M4" i="1"/>
  <c r="M14" i="1" s="1"/>
  <c r="F21" i="1" l="1"/>
  <c r="K21" i="1" s="1"/>
  <c r="K18" i="1"/>
  <c r="H21" i="1"/>
  <c r="L21" i="1" s="1"/>
  <c r="L18" i="1"/>
  <c r="I18" i="1"/>
  <c r="N14" i="1"/>
  <c r="N18" i="1" s="1"/>
  <c r="M18" i="1" l="1"/>
  <c r="I21" i="1"/>
  <c r="M21" i="1" l="1"/>
  <c r="N21" i="1"/>
</calcChain>
</file>

<file path=xl/sharedStrings.xml><?xml version="1.0" encoding="utf-8"?>
<sst xmlns="http://schemas.openxmlformats.org/spreadsheetml/2006/main" count="223" uniqueCount="122">
  <si>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</si>
  <si>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</si>
  <si>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</si>
  <si>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</si>
  <si>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</si>
  <si>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</si>
  <si>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</si>
  <si>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</si>
  <si>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</si>
  <si>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</si>
  <si>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</si>
  <si>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</si>
  <si>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</si>
  <si>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</si>
  <si>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</si>
  <si>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</si>
  <si>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</si>
  <si>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</si>
  <si>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</si>
  <si>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</si>
  <si>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</si>
  <si>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</si>
  <si>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</si>
  <si>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</si>
  <si>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</si>
  <si>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</si>
  <si>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</si>
  <si>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</si>
  <si>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</si>
  <si>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</si>
  <si>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</si>
  <si>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</si>
  <si>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</si>
  <si>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</si>
  <si>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</si>
  <si>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</si>
  <si>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</si>
  <si>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</si>
  <si>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</si>
  <si>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</si>
  <si>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</si>
  <si>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1.</t>
  </si>
  <si>
    <t>Virkiä</t>
  </si>
  <si>
    <t>jatkosarja ja play off</t>
  </si>
  <si>
    <t>3.</t>
  </si>
  <si>
    <t>Johanna Rönkkö</t>
  </si>
  <si>
    <t>15.9.1981</t>
  </si>
  <si>
    <t>SiiPe = Siilinjärven Pesis  (1987)</t>
  </si>
  <si>
    <t>Virkiä = Lapuan Virkiä  (1907)</t>
  </si>
  <si>
    <t>15.05. 1997  Virkiä - SiiPe  1-0  (6-1, 1-1)</t>
  </si>
  <si>
    <t xml:space="preserve">  17 v   0 kk   8 pv</t>
  </si>
  <si>
    <t>9.</t>
  </si>
  <si>
    <t>SiiPe</t>
  </si>
  <si>
    <t>4.</t>
  </si>
  <si>
    <t>play off</t>
  </si>
  <si>
    <t>7.</t>
  </si>
  <si>
    <t>5.</t>
  </si>
  <si>
    <t>8.</t>
  </si>
  <si>
    <t>jatkosarja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</si>
  <si>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</si>
  <si>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</si>
  <si>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</si>
  <si>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</si>
  <si>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</si>
  <si>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</si>
  <si>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</si>
  <si>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</si>
  <si>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</si>
  <si>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</si>
  <si>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</si>
  <si>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</si>
  <si>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</si>
  <si>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</si>
  <si>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</si>
  <si>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05.08. 2000  Oulu</t>
  </si>
  <si>
    <t>1-0  (2-2, 4-2)</t>
  </si>
  <si>
    <t>1v</t>
  </si>
  <si>
    <t>Rauno Tuomainen</t>
  </si>
  <si>
    <t>4054</t>
  </si>
  <si>
    <t>29.06. 2002  Seinäjoki</t>
  </si>
  <si>
    <t>0-2  (2-3, 0-4)</t>
  </si>
  <si>
    <t>Risto Ojanperä</t>
  </si>
  <si>
    <t>3420</t>
  </si>
  <si>
    <t>2-0  (2-0, 8-5)</t>
  </si>
  <si>
    <t>Länsi</t>
  </si>
  <si>
    <t>Petri Kaijansinkko</t>
  </si>
  <si>
    <t>3270</t>
  </si>
  <si>
    <t>18 v  10 kk  21 pv</t>
  </si>
  <si>
    <t>NAISET</t>
  </si>
  <si>
    <t xml:space="preserve"> ITÄ - LÄNSI - KORTTI</t>
  </si>
  <si>
    <t>jok</t>
  </si>
  <si>
    <t>B-TYTÖT</t>
  </si>
  <si>
    <t>28.06. 1998  Sotkamo</t>
  </si>
  <si>
    <t>Mika Sirviö</t>
  </si>
  <si>
    <t>3112</t>
  </si>
  <si>
    <t>17.08. 1997  Hyvinkää</t>
  </si>
  <si>
    <t>Pertti Laakso</t>
  </si>
  <si>
    <t>2652</t>
  </si>
  <si>
    <t>04.07. 1999  Sotkamo</t>
  </si>
  <si>
    <t>Tuula Tauriainen</t>
  </si>
  <si>
    <t>2114</t>
  </si>
  <si>
    <t xml:space="preserve">  0-2  (0-6, 6-7)</t>
  </si>
  <si>
    <t>1/5</t>
  </si>
  <si>
    <t>1/3</t>
  </si>
  <si>
    <t>0/1</t>
  </si>
  <si>
    <t xml:space="preserve">  2-0  (5-3, 10-5)</t>
  </si>
  <si>
    <t>6/8</t>
  </si>
  <si>
    <t>2/2</t>
  </si>
  <si>
    <t>1/1</t>
  </si>
  <si>
    <t xml:space="preserve">  2-1  (4-2, 3-4, x-x, 4-1)</t>
  </si>
  <si>
    <t>3v</t>
  </si>
  <si>
    <t>4/7</t>
  </si>
  <si>
    <t>2/3</t>
  </si>
  <si>
    <t>1/2</t>
  </si>
  <si>
    <t>2/4</t>
  </si>
  <si>
    <t>27.06. 2004  Hyvinkää</t>
  </si>
  <si>
    <t>3/5</t>
  </si>
  <si>
    <t>5/10</t>
  </si>
  <si>
    <t>1/4</t>
  </si>
  <si>
    <t>3/3</t>
  </si>
  <si>
    <t>11/20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</si>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</sst>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9" borderId="1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11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1997</v>
      </c>
      <c r="C4" s="43" t="s">
        <v>51</v>
      </c>
      <c r="D4" s="41" t="s">
        <v>52</v>
      </c>
      <c r="E4" s="27">
        <v>20</v>
      </c>
      <c r="F4" s="27">
        <v>2</v>
      </c>
      <c r="G4" s="27">
        <v>7</v>
      </c>
      <c r="H4" s="27">
        <v>27</v>
      </c>
      <c r="I4" s="27">
        <v>95</v>
      </c>
      <c r="J4" s="27">
        <v>35</v>
      </c>
      <c r="K4" s="27">
        <v>43</v>
      </c>
      <c r="L4" s="27">
        <v>8</v>
      </c>
      <c r="M4" s="27">
        <f t="shared" ref="M4:M13" si="0">PRODUCT(F4+G4)</f>
        <v>9</v>
      </c>
      <c r="N4" s="30">
        <v>0.58299999999999996</v>
      </c>
      <c r="O4" s="25">
        <f t="shared" ref="O4:O10" si="1">PRODUCT(I4/N4)</f>
        <v>162.95025728987994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1998</v>
      </c>
      <c r="C5" s="43" t="s">
        <v>53</v>
      </c>
      <c r="D5" s="41" t="s">
        <v>52</v>
      </c>
      <c r="E5" s="27">
        <v>20</v>
      </c>
      <c r="F5" s="27">
        <v>0</v>
      </c>
      <c r="G5" s="27">
        <v>12</v>
      </c>
      <c r="H5" s="27">
        <v>14</v>
      </c>
      <c r="I5" s="27">
        <v>86</v>
      </c>
      <c r="J5" s="27">
        <v>22</v>
      </c>
      <c r="K5" s="27">
        <v>33</v>
      </c>
      <c r="L5" s="27">
        <v>19</v>
      </c>
      <c r="M5" s="27">
        <f t="shared" si="0"/>
        <v>12</v>
      </c>
      <c r="N5" s="30">
        <v>0.55800000000000005</v>
      </c>
      <c r="O5" s="25">
        <f t="shared" si="1"/>
        <v>154.12186379928315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 t="s">
        <v>54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43" t="s">
        <v>41</v>
      </c>
      <c r="D6" s="41" t="s">
        <v>52</v>
      </c>
      <c r="E6" s="27">
        <v>22</v>
      </c>
      <c r="F6" s="27">
        <v>2</v>
      </c>
      <c r="G6" s="27">
        <v>10</v>
      </c>
      <c r="H6" s="27">
        <v>28</v>
      </c>
      <c r="I6" s="27">
        <v>131</v>
      </c>
      <c r="J6" s="27">
        <v>25</v>
      </c>
      <c r="K6" s="27">
        <v>45</v>
      </c>
      <c r="L6" s="27">
        <v>49</v>
      </c>
      <c r="M6" s="27">
        <f t="shared" si="0"/>
        <v>12</v>
      </c>
      <c r="N6" s="30">
        <v>0.65700000000000003</v>
      </c>
      <c r="O6" s="25">
        <f t="shared" si="1"/>
        <v>199.39117199391171</v>
      </c>
      <c r="P6" s="27">
        <v>10</v>
      </c>
      <c r="Q6" s="27">
        <v>0</v>
      </c>
      <c r="R6" s="27">
        <v>1</v>
      </c>
      <c r="S6" s="27">
        <v>16</v>
      </c>
      <c r="T6" s="27">
        <v>58</v>
      </c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66" t="s">
        <v>54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43" t="s">
        <v>53</v>
      </c>
      <c r="D7" s="41" t="s">
        <v>52</v>
      </c>
      <c r="E7" s="27">
        <v>22</v>
      </c>
      <c r="F7" s="27">
        <v>1</v>
      </c>
      <c r="G7" s="27">
        <v>12</v>
      </c>
      <c r="H7" s="27">
        <v>20</v>
      </c>
      <c r="I7" s="27">
        <v>98</v>
      </c>
      <c r="J7" s="27">
        <v>8</v>
      </c>
      <c r="K7" s="27">
        <v>30</v>
      </c>
      <c r="L7" s="27">
        <v>47</v>
      </c>
      <c r="M7" s="27">
        <f t="shared" si="0"/>
        <v>13</v>
      </c>
      <c r="N7" s="30">
        <v>0.60899999999999999</v>
      </c>
      <c r="O7" s="25">
        <f t="shared" si="1"/>
        <v>160.91954022988506</v>
      </c>
      <c r="P7" s="27">
        <v>12</v>
      </c>
      <c r="Q7" s="27">
        <v>0</v>
      </c>
      <c r="R7" s="27">
        <v>3</v>
      </c>
      <c r="S7" s="27">
        <v>13</v>
      </c>
      <c r="T7" s="27">
        <v>55</v>
      </c>
      <c r="U7" s="28"/>
      <c r="V7" s="28"/>
      <c r="W7" s="28"/>
      <c r="X7" s="28"/>
      <c r="Y7" s="28"/>
      <c r="Z7" s="27">
        <v>1</v>
      </c>
      <c r="AA7" s="27"/>
      <c r="AB7" s="27"/>
      <c r="AC7" s="27"/>
      <c r="AD7" s="27"/>
      <c r="AE7" s="27"/>
      <c r="AF7" s="66" t="s">
        <v>54</v>
      </c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27">
        <v>2001</v>
      </c>
      <c r="C8" s="43" t="s">
        <v>55</v>
      </c>
      <c r="D8" s="41" t="s">
        <v>52</v>
      </c>
      <c r="E8" s="27">
        <v>20</v>
      </c>
      <c r="F8" s="27">
        <v>0</v>
      </c>
      <c r="G8" s="27">
        <v>11</v>
      </c>
      <c r="H8" s="27">
        <v>19</v>
      </c>
      <c r="I8" s="27">
        <v>89</v>
      </c>
      <c r="J8" s="27">
        <v>12</v>
      </c>
      <c r="K8" s="27">
        <v>33</v>
      </c>
      <c r="L8" s="27">
        <v>33</v>
      </c>
      <c r="M8" s="27">
        <f t="shared" si="0"/>
        <v>11</v>
      </c>
      <c r="N8" s="30">
        <v>0.65900000000000003</v>
      </c>
      <c r="O8" s="25">
        <f t="shared" si="1"/>
        <v>135.05311077389985</v>
      </c>
      <c r="P8" s="27">
        <v>3</v>
      </c>
      <c r="Q8" s="27">
        <v>0</v>
      </c>
      <c r="R8" s="27">
        <v>1</v>
      </c>
      <c r="S8" s="27">
        <v>0</v>
      </c>
      <c r="T8" s="27">
        <v>8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54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43" t="s">
        <v>56</v>
      </c>
      <c r="D9" s="41" t="s">
        <v>52</v>
      </c>
      <c r="E9" s="27">
        <v>24</v>
      </c>
      <c r="F9" s="27">
        <v>1</v>
      </c>
      <c r="G9" s="27">
        <v>7</v>
      </c>
      <c r="H9" s="27">
        <v>30</v>
      </c>
      <c r="I9" s="27">
        <v>88</v>
      </c>
      <c r="J9" s="27">
        <v>18</v>
      </c>
      <c r="K9" s="27">
        <v>37</v>
      </c>
      <c r="L9" s="27">
        <v>25</v>
      </c>
      <c r="M9" s="27">
        <f t="shared" si="0"/>
        <v>8</v>
      </c>
      <c r="N9" s="30">
        <v>0.55000000000000004</v>
      </c>
      <c r="O9" s="25">
        <f t="shared" si="1"/>
        <v>160</v>
      </c>
      <c r="P9" s="27">
        <v>3</v>
      </c>
      <c r="Q9" s="27">
        <v>1</v>
      </c>
      <c r="R9" s="27">
        <v>1</v>
      </c>
      <c r="S9" s="27">
        <v>2</v>
      </c>
      <c r="T9" s="27">
        <v>16</v>
      </c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66" t="s">
        <v>54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2003</v>
      </c>
      <c r="C10" s="43" t="s">
        <v>53</v>
      </c>
      <c r="D10" s="41" t="s">
        <v>52</v>
      </c>
      <c r="E10" s="27">
        <v>19</v>
      </c>
      <c r="F10" s="27">
        <v>0</v>
      </c>
      <c r="G10" s="27">
        <v>8</v>
      </c>
      <c r="H10" s="27">
        <v>18</v>
      </c>
      <c r="I10" s="27">
        <v>91</v>
      </c>
      <c r="J10" s="27">
        <v>12</v>
      </c>
      <c r="K10" s="27">
        <v>33</v>
      </c>
      <c r="L10" s="27">
        <v>38</v>
      </c>
      <c r="M10" s="27">
        <f t="shared" si="0"/>
        <v>8</v>
      </c>
      <c r="N10" s="30">
        <v>0.628</v>
      </c>
      <c r="O10" s="25">
        <f t="shared" si="1"/>
        <v>144.90445859872611</v>
      </c>
      <c r="P10" s="27">
        <v>15</v>
      </c>
      <c r="Q10" s="27">
        <v>0</v>
      </c>
      <c r="R10" s="27">
        <v>2</v>
      </c>
      <c r="S10" s="27">
        <v>11</v>
      </c>
      <c r="T10" s="27">
        <v>60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 t="s">
        <v>54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2004</v>
      </c>
      <c r="C11" s="43" t="s">
        <v>41</v>
      </c>
      <c r="D11" s="41" t="s">
        <v>42</v>
      </c>
      <c r="E11" s="27">
        <v>20</v>
      </c>
      <c r="F11" s="27">
        <v>0</v>
      </c>
      <c r="G11" s="27">
        <v>5</v>
      </c>
      <c r="H11" s="27">
        <v>17</v>
      </c>
      <c r="I11" s="27">
        <v>74</v>
      </c>
      <c r="J11" s="27">
        <v>10</v>
      </c>
      <c r="K11" s="27">
        <v>19</v>
      </c>
      <c r="L11" s="27">
        <v>40</v>
      </c>
      <c r="M11" s="27">
        <f t="shared" si="0"/>
        <v>5</v>
      </c>
      <c r="N11" s="30">
        <v>0.66700000000000004</v>
      </c>
      <c r="O11" s="25">
        <f>PRODUCT(I11/N11)</f>
        <v>110.94452773613193</v>
      </c>
      <c r="P11" s="27">
        <v>14</v>
      </c>
      <c r="Q11" s="27">
        <v>2</v>
      </c>
      <c r="R11" s="27">
        <v>8</v>
      </c>
      <c r="S11" s="27">
        <v>7</v>
      </c>
      <c r="T11" s="27">
        <v>53</v>
      </c>
      <c r="U11" s="28"/>
      <c r="V11" s="28"/>
      <c r="W11" s="28"/>
      <c r="X11" s="28"/>
      <c r="Y11" s="28"/>
      <c r="Z11" s="27">
        <v>1</v>
      </c>
      <c r="AA11" s="27"/>
      <c r="AB11" s="27"/>
      <c r="AC11" s="27">
        <v>1</v>
      </c>
      <c r="AD11" s="27"/>
      <c r="AE11" s="27"/>
      <c r="AF11" s="66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2005</v>
      </c>
      <c r="C12" s="43" t="s">
        <v>44</v>
      </c>
      <c r="D12" s="41" t="s">
        <v>42</v>
      </c>
      <c r="E12" s="27">
        <v>17</v>
      </c>
      <c r="F12" s="27">
        <v>1</v>
      </c>
      <c r="G12" s="27">
        <v>20</v>
      </c>
      <c r="H12" s="27">
        <v>7</v>
      </c>
      <c r="I12" s="27">
        <v>63</v>
      </c>
      <c r="J12" s="27">
        <v>4</v>
      </c>
      <c r="K12" s="27">
        <v>12</v>
      </c>
      <c r="L12" s="27">
        <v>26</v>
      </c>
      <c r="M12" s="27">
        <f t="shared" si="0"/>
        <v>21</v>
      </c>
      <c r="N12" s="30">
        <v>0.52300000000000002</v>
      </c>
      <c r="O12" s="25">
        <f>PRODUCT(I12/N12)</f>
        <v>120.45889101338432</v>
      </c>
      <c r="P12" s="27">
        <v>12</v>
      </c>
      <c r="Q12" s="27">
        <v>2</v>
      </c>
      <c r="R12" s="27">
        <v>8</v>
      </c>
      <c r="S12" s="27">
        <v>10</v>
      </c>
      <c r="T12" s="27">
        <v>48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>
        <v>1</v>
      </c>
      <c r="AF12" s="66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2006</v>
      </c>
      <c r="C13" s="43" t="s">
        <v>57</v>
      </c>
      <c r="D13" s="41" t="s">
        <v>52</v>
      </c>
      <c r="E13" s="27">
        <v>19</v>
      </c>
      <c r="F13" s="27">
        <v>2</v>
      </c>
      <c r="G13" s="27">
        <v>8</v>
      </c>
      <c r="H13" s="27">
        <v>24</v>
      </c>
      <c r="I13" s="27">
        <v>83</v>
      </c>
      <c r="J13" s="27">
        <v>10</v>
      </c>
      <c r="K13" s="27">
        <v>31</v>
      </c>
      <c r="L13" s="27">
        <v>32</v>
      </c>
      <c r="M13" s="27">
        <f t="shared" si="0"/>
        <v>10</v>
      </c>
      <c r="N13" s="30">
        <v>0.59699999999999998</v>
      </c>
      <c r="O13" s="25">
        <f>PRODUCT(I13/N13)</f>
        <v>139.02847571189281</v>
      </c>
      <c r="P13" s="27">
        <v>6</v>
      </c>
      <c r="Q13" s="27">
        <v>0</v>
      </c>
      <c r="R13" s="27">
        <v>3</v>
      </c>
      <c r="S13" s="27">
        <v>5</v>
      </c>
      <c r="T13" s="27">
        <v>25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 t="s">
        <v>58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2">SUM(E4:E13)</f>
        <v>203</v>
      </c>
      <c r="F14" s="19">
        <f t="shared" si="2"/>
        <v>9</v>
      </c>
      <c r="G14" s="19">
        <f t="shared" si="2"/>
        <v>100</v>
      </c>
      <c r="H14" s="19">
        <f t="shared" si="2"/>
        <v>204</v>
      </c>
      <c r="I14" s="19">
        <f t="shared" si="2"/>
        <v>898</v>
      </c>
      <c r="J14" s="19">
        <f t="shared" si="2"/>
        <v>156</v>
      </c>
      <c r="K14" s="19">
        <f t="shared" si="2"/>
        <v>316</v>
      </c>
      <c r="L14" s="19">
        <f t="shared" si="2"/>
        <v>317</v>
      </c>
      <c r="M14" s="19">
        <f t="shared" si="2"/>
        <v>109</v>
      </c>
      <c r="N14" s="31">
        <f>PRODUCT(I14/O14)</f>
        <v>0.60358698822530632</v>
      </c>
      <c r="O14" s="32">
        <f t="shared" ref="O14:AE14" si="3">SUM(O4:O13)</f>
        <v>1487.7722971469948</v>
      </c>
      <c r="P14" s="19">
        <f t="shared" si="3"/>
        <v>75</v>
      </c>
      <c r="Q14" s="19">
        <f t="shared" si="3"/>
        <v>5</v>
      </c>
      <c r="R14" s="19">
        <f t="shared" si="3"/>
        <v>27</v>
      </c>
      <c r="S14" s="19">
        <f t="shared" si="3"/>
        <v>64</v>
      </c>
      <c r="T14" s="19">
        <f t="shared" si="3"/>
        <v>323</v>
      </c>
      <c r="U14" s="19">
        <f t="shared" si="3"/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3</v>
      </c>
      <c r="AA14" s="19">
        <f t="shared" si="3"/>
        <v>0</v>
      </c>
      <c r="AB14" s="19">
        <f t="shared" si="3"/>
        <v>0</v>
      </c>
      <c r="AC14" s="19">
        <f t="shared" si="3"/>
        <v>2</v>
      </c>
      <c r="AD14" s="19">
        <f t="shared" si="3"/>
        <v>0</v>
      </c>
      <c r="AE14" s="19">
        <f t="shared" si="3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783.66666666666663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203</v>
      </c>
      <c r="F18" s="27">
        <f>PRODUCT(F14)</f>
        <v>9</v>
      </c>
      <c r="G18" s="27">
        <f>PRODUCT(G14)</f>
        <v>100</v>
      </c>
      <c r="H18" s="27">
        <f>PRODUCT(H14)</f>
        <v>204</v>
      </c>
      <c r="I18" s="27">
        <f>PRODUCT(I14)</f>
        <v>898</v>
      </c>
      <c r="J18" s="1"/>
      <c r="K18" s="45">
        <f>PRODUCT((F18+G18)/E18)</f>
        <v>0.53694581280788178</v>
      </c>
      <c r="L18" s="45">
        <f>PRODUCT(H18/E18)</f>
        <v>1.0049261083743843</v>
      </c>
      <c r="M18" s="45">
        <f>PRODUCT(I18/E18)</f>
        <v>4.4236453201970445</v>
      </c>
      <c r="N18" s="30">
        <f>PRODUCT(N14)</f>
        <v>0.60358698822530632</v>
      </c>
      <c r="O18" s="25">
        <f>PRODUCT(O14)</f>
        <v>1487.7722971469948</v>
      </c>
      <c r="P18" s="46" t="s">
        <v>34</v>
      </c>
      <c r="Q18" s="47"/>
      <c r="R18" s="47"/>
      <c r="S18" s="48" t="s">
        <v>49</v>
      </c>
      <c r="T18" s="48"/>
      <c r="U18" s="48"/>
      <c r="V18" s="48"/>
      <c r="W18" s="48"/>
      <c r="X18" s="48"/>
      <c r="Y18" s="48"/>
      <c r="Z18" s="48"/>
      <c r="AA18" s="48"/>
      <c r="AB18" s="48"/>
      <c r="AC18" s="49" t="s">
        <v>39</v>
      </c>
      <c r="AD18" s="48"/>
      <c r="AE18" s="49"/>
      <c r="AF18" s="50" t="s">
        <v>50</v>
      </c>
      <c r="AG18" s="24"/>
      <c r="AH18" s="9"/>
      <c r="AI18" s="9"/>
      <c r="AJ18" s="9"/>
      <c r="AK18" s="9"/>
      <c r="AL18" s="9"/>
    </row>
    <row r="19" spans="1:38" s="75" customFormat="1" ht="15" customHeight="1" x14ac:dyDescent="0.2">
      <c r="A19" s="1"/>
      <c r="B19" s="51" t="s">
        <v>18</v>
      </c>
      <c r="C19" s="52"/>
      <c r="D19" s="53"/>
      <c r="E19" s="27">
        <f>PRODUCT(P14)</f>
        <v>75</v>
      </c>
      <c r="F19" s="27">
        <f>PRODUCT(Q14)</f>
        <v>5</v>
      </c>
      <c r="G19" s="27">
        <f>PRODUCT(R14)</f>
        <v>27</v>
      </c>
      <c r="H19" s="27">
        <f>PRODUCT(S14)</f>
        <v>64</v>
      </c>
      <c r="I19" s="27">
        <f>PRODUCT(T14)</f>
        <v>323</v>
      </c>
      <c r="J19" s="1"/>
      <c r="K19" s="45">
        <f>PRODUCT((F19+G19)/E19)</f>
        <v>0.42666666666666669</v>
      </c>
      <c r="L19" s="45">
        <f>PRODUCT(H19/E19)</f>
        <v>0.85333333333333339</v>
      </c>
      <c r="M19" s="45">
        <f>PRODUCT(I19/E19)</f>
        <v>4.3066666666666666</v>
      </c>
      <c r="N19" s="30">
        <v>0.58499999999999996</v>
      </c>
      <c r="O19" s="25">
        <v>552</v>
      </c>
      <c r="P19" s="54" t="s">
        <v>35</v>
      </c>
      <c r="Q19" s="55"/>
      <c r="R19" s="55"/>
      <c r="S19" s="56" t="s">
        <v>49</v>
      </c>
      <c r="T19" s="56"/>
      <c r="U19" s="56"/>
      <c r="V19" s="56"/>
      <c r="W19" s="56"/>
      <c r="X19" s="56"/>
      <c r="Y19" s="56"/>
      <c r="Z19" s="56"/>
      <c r="AA19" s="56"/>
      <c r="AB19" s="56"/>
      <c r="AC19" s="57" t="s">
        <v>39</v>
      </c>
      <c r="AD19" s="56"/>
      <c r="AE19" s="57"/>
      <c r="AF19" s="58" t="s">
        <v>50</v>
      </c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59" t="s">
        <v>19</v>
      </c>
      <c r="C20" s="60"/>
      <c r="D20" s="61"/>
      <c r="E20" s="28"/>
      <c r="F20" s="28"/>
      <c r="G20" s="28"/>
      <c r="H20" s="28"/>
      <c r="I20" s="28"/>
      <c r="J20" s="1"/>
      <c r="K20" s="62"/>
      <c r="L20" s="62"/>
      <c r="M20" s="62"/>
      <c r="N20" s="63"/>
      <c r="O20" s="25"/>
      <c r="P20" s="54" t="s">
        <v>36</v>
      </c>
      <c r="Q20" s="55"/>
      <c r="R20" s="55"/>
      <c r="S20" s="56" t="s">
        <v>49</v>
      </c>
      <c r="T20" s="56"/>
      <c r="U20" s="56"/>
      <c r="V20" s="56"/>
      <c r="W20" s="56"/>
      <c r="X20" s="56"/>
      <c r="Y20" s="56"/>
      <c r="Z20" s="56"/>
      <c r="AA20" s="56"/>
      <c r="AB20" s="56"/>
      <c r="AC20" s="57" t="s">
        <v>39</v>
      </c>
      <c r="AD20" s="56"/>
      <c r="AE20" s="57"/>
      <c r="AF20" s="58" t="s">
        <v>50</v>
      </c>
      <c r="AG20" s="24"/>
      <c r="AH20" s="9"/>
      <c r="AI20" s="9"/>
      <c r="AJ20" s="9"/>
      <c r="AK20" s="9"/>
      <c r="AL20" s="9"/>
    </row>
    <row r="21" spans="1:38" s="75" customFormat="1" ht="15" customHeight="1" x14ac:dyDescent="0.2">
      <c r="A21" s="1"/>
      <c r="B21" s="64" t="s">
        <v>20</v>
      </c>
      <c r="C21" s="65"/>
      <c r="D21" s="66"/>
      <c r="E21" s="19">
        <f>SUM(E18:E20)</f>
        <v>278</v>
      </c>
      <c r="F21" s="19">
        <f>SUM(F18:F20)</f>
        <v>14</v>
      </c>
      <c r="G21" s="19">
        <f>SUM(G18:G20)</f>
        <v>127</v>
      </c>
      <c r="H21" s="19">
        <f>SUM(H18:H20)</f>
        <v>268</v>
      </c>
      <c r="I21" s="19">
        <f>SUM(I18:I20)</f>
        <v>1221</v>
      </c>
      <c r="J21" s="1"/>
      <c r="K21" s="67">
        <f>PRODUCT((F21+G21)/E21)</f>
        <v>0.5071942446043165</v>
      </c>
      <c r="L21" s="67">
        <f>PRODUCT(H21/E21)</f>
        <v>0.96402877697841727</v>
      </c>
      <c r="M21" s="67">
        <f>PRODUCT(I21/E21)</f>
        <v>4.3920863309352516</v>
      </c>
      <c r="N21" s="31">
        <f>PRODUCT(I21/O21)</f>
        <v>0.59859622650420252</v>
      </c>
      <c r="O21" s="25">
        <f>SUM(O18:O20)</f>
        <v>2039.7722971469948</v>
      </c>
      <c r="P21" s="68" t="s">
        <v>37</v>
      </c>
      <c r="Q21" s="69"/>
      <c r="R21" s="69"/>
      <c r="S21" s="70" t="s">
        <v>49</v>
      </c>
      <c r="T21" s="70"/>
      <c r="U21" s="70"/>
      <c r="V21" s="70"/>
      <c r="W21" s="70"/>
      <c r="X21" s="70"/>
      <c r="Y21" s="70"/>
      <c r="Z21" s="70"/>
      <c r="AA21" s="70"/>
      <c r="AB21" s="70"/>
      <c r="AC21" s="71" t="s">
        <v>39</v>
      </c>
      <c r="AD21" s="70"/>
      <c r="AE21" s="71"/>
      <c r="AF21" s="72" t="s">
        <v>50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5"/>
      <c r="AI35" s="75"/>
      <c r="AJ35" s="75"/>
      <c r="AK35" s="75"/>
      <c r="AL35" s="75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73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5"/>
      <c r="AI36" s="75"/>
      <c r="AJ36" s="75"/>
      <c r="AK36" s="75"/>
      <c r="AL36" s="75"/>
    </row>
    <row r="37" spans="1:38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24.28515625" style="116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116" customWidth="1"/>
    <col min="12" max="12" width="6.28515625" style="116" customWidth="1"/>
    <col min="13" max="16" width="4.7109375" style="116" customWidth="1"/>
    <col min="17" max="21" width="6.7109375" style="158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89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53"/>
      <c r="R1" s="153"/>
      <c r="S1" s="153"/>
      <c r="T1" s="153"/>
      <c r="U1" s="153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45</v>
      </c>
      <c r="C2" s="4" t="s">
        <v>46</v>
      </c>
      <c r="D2" s="12"/>
      <c r="E2" s="12"/>
      <c r="F2" s="84"/>
      <c r="G2" s="83"/>
      <c r="H2" s="12"/>
      <c r="I2" s="12"/>
      <c r="J2" s="12"/>
      <c r="K2" s="12"/>
      <c r="L2" s="12"/>
      <c r="M2" s="12"/>
      <c r="N2" s="12"/>
      <c r="O2" s="12"/>
      <c r="P2" s="12"/>
      <c r="Q2" s="154"/>
      <c r="R2" s="154"/>
      <c r="S2" s="154"/>
      <c r="T2" s="154"/>
      <c r="U2" s="154"/>
      <c r="V2" s="12"/>
      <c r="W2" s="83"/>
      <c r="X2" s="4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88</v>
      </c>
      <c r="C3" s="23" t="s">
        <v>59</v>
      </c>
      <c r="D3" s="86" t="s">
        <v>60</v>
      </c>
      <c r="E3" s="87" t="s">
        <v>1</v>
      </c>
      <c r="F3" s="25"/>
      <c r="G3" s="88" t="s">
        <v>61</v>
      </c>
      <c r="H3" s="89" t="s">
        <v>62</v>
      </c>
      <c r="I3" s="89" t="s">
        <v>31</v>
      </c>
      <c r="J3" s="18" t="s">
        <v>63</v>
      </c>
      <c r="K3" s="90" t="s">
        <v>64</v>
      </c>
      <c r="L3" s="90" t="s">
        <v>65</v>
      </c>
      <c r="M3" s="88" t="s">
        <v>66</v>
      </c>
      <c r="N3" s="88" t="s">
        <v>30</v>
      </c>
      <c r="O3" s="89" t="s">
        <v>67</v>
      </c>
      <c r="P3" s="88" t="s">
        <v>62</v>
      </c>
      <c r="Q3" s="155" t="s">
        <v>3</v>
      </c>
      <c r="R3" s="155">
        <v>1</v>
      </c>
      <c r="S3" s="155">
        <v>2</v>
      </c>
      <c r="T3" s="155">
        <v>3</v>
      </c>
      <c r="U3" s="155" t="s">
        <v>68</v>
      </c>
      <c r="V3" s="18" t="s">
        <v>21</v>
      </c>
      <c r="W3" s="17" t="s">
        <v>69</v>
      </c>
      <c r="X3" s="17" t="s">
        <v>70</v>
      </c>
      <c r="Y3" s="82"/>
      <c r="Z3" s="82"/>
      <c r="AA3" s="82"/>
      <c r="AB3" s="82"/>
      <c r="AC3" s="82"/>
      <c r="AD3" s="82"/>
    </row>
    <row r="4" spans="1:30" x14ac:dyDescent="0.25">
      <c r="A4" s="119"/>
      <c r="B4" s="126" t="s">
        <v>74</v>
      </c>
      <c r="C4" s="127" t="s">
        <v>75</v>
      </c>
      <c r="D4" s="91" t="s">
        <v>71</v>
      </c>
      <c r="E4" s="125" t="s">
        <v>52</v>
      </c>
      <c r="F4" s="143"/>
      <c r="G4" s="92">
        <v>1</v>
      </c>
      <c r="H4" s="92"/>
      <c r="I4" s="92"/>
      <c r="J4" s="92" t="s">
        <v>76</v>
      </c>
      <c r="K4" s="144">
        <v>7</v>
      </c>
      <c r="L4" s="92"/>
      <c r="M4" s="92">
        <v>1</v>
      </c>
      <c r="N4" s="92"/>
      <c r="O4" s="129"/>
      <c r="P4" s="129"/>
      <c r="Q4" s="130" t="s">
        <v>104</v>
      </c>
      <c r="R4" s="130"/>
      <c r="S4" s="130"/>
      <c r="T4" s="130" t="s">
        <v>104</v>
      </c>
      <c r="U4" s="130"/>
      <c r="V4" s="131">
        <v>0</v>
      </c>
      <c r="W4" s="124" t="s">
        <v>77</v>
      </c>
      <c r="X4" s="133" t="s">
        <v>78</v>
      </c>
      <c r="Y4" s="82"/>
      <c r="Z4" s="82"/>
      <c r="AA4" s="82"/>
      <c r="AB4" s="82"/>
      <c r="AC4" s="82"/>
      <c r="AD4" s="82"/>
    </row>
    <row r="5" spans="1:30" x14ac:dyDescent="0.25">
      <c r="A5" s="119"/>
      <c r="B5" s="126" t="s">
        <v>79</v>
      </c>
      <c r="C5" s="127" t="s">
        <v>80</v>
      </c>
      <c r="D5" s="91" t="s">
        <v>71</v>
      </c>
      <c r="E5" s="125" t="s">
        <v>52</v>
      </c>
      <c r="F5" s="143"/>
      <c r="G5" s="92"/>
      <c r="H5" s="92"/>
      <c r="I5" s="92">
        <v>1</v>
      </c>
      <c r="J5" s="92"/>
      <c r="K5" s="93" t="s">
        <v>90</v>
      </c>
      <c r="L5" s="92"/>
      <c r="M5" s="92">
        <v>1</v>
      </c>
      <c r="N5" s="92"/>
      <c r="O5" s="129"/>
      <c r="P5" s="129">
        <v>1</v>
      </c>
      <c r="Q5" s="130" t="s">
        <v>114</v>
      </c>
      <c r="R5" s="130" t="s">
        <v>103</v>
      </c>
      <c r="S5" s="130" t="s">
        <v>108</v>
      </c>
      <c r="T5" s="130"/>
      <c r="U5" s="130"/>
      <c r="V5" s="131">
        <v>0.5</v>
      </c>
      <c r="W5" s="124" t="s">
        <v>81</v>
      </c>
      <c r="X5" s="133" t="s">
        <v>82</v>
      </c>
      <c r="Y5" s="82"/>
      <c r="Z5" s="82"/>
      <c r="AA5" s="82"/>
      <c r="AB5" s="82"/>
      <c r="AC5" s="82"/>
      <c r="AD5" s="82"/>
    </row>
    <row r="6" spans="1:30" x14ac:dyDescent="0.25">
      <c r="A6" s="119"/>
      <c r="B6" s="145" t="s">
        <v>115</v>
      </c>
      <c r="C6" s="146" t="s">
        <v>83</v>
      </c>
      <c r="D6" s="120" t="s">
        <v>84</v>
      </c>
      <c r="E6" s="147" t="s">
        <v>42</v>
      </c>
      <c r="F6" s="143"/>
      <c r="G6" s="121"/>
      <c r="H6" s="121"/>
      <c r="I6" s="121">
        <v>1</v>
      </c>
      <c r="J6" s="121" t="s">
        <v>72</v>
      </c>
      <c r="K6" s="122">
        <v>7</v>
      </c>
      <c r="L6" s="121"/>
      <c r="M6" s="121">
        <v>1</v>
      </c>
      <c r="N6" s="121"/>
      <c r="O6" s="148"/>
      <c r="P6" s="148"/>
      <c r="Q6" s="149" t="s">
        <v>116</v>
      </c>
      <c r="R6" s="149" t="s">
        <v>104</v>
      </c>
      <c r="S6" s="149" t="s">
        <v>107</v>
      </c>
      <c r="T6" s="149" t="s">
        <v>108</v>
      </c>
      <c r="U6" s="149" t="s">
        <v>104</v>
      </c>
      <c r="V6" s="150">
        <v>0.6</v>
      </c>
      <c r="W6" s="151" t="s">
        <v>85</v>
      </c>
      <c r="X6" s="152" t="s">
        <v>86</v>
      </c>
      <c r="Y6" s="82"/>
      <c r="Z6" s="82"/>
      <c r="AA6" s="82"/>
      <c r="AB6" s="82"/>
      <c r="AC6" s="82"/>
      <c r="AD6" s="82"/>
    </row>
    <row r="7" spans="1:30" x14ac:dyDescent="0.25">
      <c r="A7" s="24"/>
      <c r="B7" s="23" t="s">
        <v>9</v>
      </c>
      <c r="C7" s="18"/>
      <c r="D7" s="17"/>
      <c r="E7" s="94"/>
      <c r="F7" s="95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/>
      <c r="P7" s="19">
        <f t="shared" si="0"/>
        <v>1</v>
      </c>
      <c r="Q7" s="97" t="s">
        <v>117</v>
      </c>
      <c r="R7" s="97" t="s">
        <v>118</v>
      </c>
      <c r="S7" s="97" t="s">
        <v>119</v>
      </c>
      <c r="T7" s="97" t="s">
        <v>113</v>
      </c>
      <c r="U7" s="97" t="s">
        <v>104</v>
      </c>
      <c r="V7" s="31">
        <v>0.5</v>
      </c>
      <c r="W7" s="96"/>
      <c r="X7" s="97"/>
      <c r="Y7" s="82"/>
      <c r="Z7" s="82"/>
      <c r="AA7" s="82"/>
      <c r="AB7" s="82"/>
      <c r="AC7" s="82"/>
      <c r="AD7" s="82"/>
    </row>
    <row r="8" spans="1:30" x14ac:dyDescent="0.25">
      <c r="A8" s="24"/>
      <c r="B8" s="98" t="s">
        <v>73</v>
      </c>
      <c r="C8" s="99" t="s">
        <v>87</v>
      </c>
      <c r="D8" s="100"/>
      <c r="E8" s="101"/>
      <c r="F8" s="102"/>
      <c r="G8" s="103"/>
      <c r="H8" s="103"/>
      <c r="I8" s="103"/>
      <c r="J8" s="104"/>
      <c r="K8" s="104"/>
      <c r="L8" s="104"/>
      <c r="M8" s="103"/>
      <c r="N8" s="103"/>
      <c r="O8" s="103"/>
      <c r="P8" s="103"/>
      <c r="Q8" s="156"/>
      <c r="R8" s="156"/>
      <c r="S8" s="156"/>
      <c r="T8" s="156"/>
      <c r="U8" s="156"/>
      <c r="V8" s="103"/>
      <c r="W8" s="100"/>
      <c r="X8" s="105"/>
      <c r="Y8" s="82"/>
      <c r="Z8" s="82"/>
      <c r="AA8" s="82"/>
      <c r="AB8" s="82"/>
      <c r="AC8" s="82"/>
      <c r="AD8" s="82"/>
    </row>
    <row r="9" spans="1:30" x14ac:dyDescent="0.25">
      <c r="A9" s="24"/>
      <c r="B9" s="106"/>
      <c r="C9" s="107"/>
      <c r="D9" s="107"/>
      <c r="E9" s="108"/>
      <c r="F9" s="108"/>
      <c r="G9" s="109"/>
      <c r="H9" s="110"/>
      <c r="I9" s="108"/>
      <c r="J9" s="110"/>
      <c r="K9" s="110"/>
      <c r="L9" s="110"/>
      <c r="M9" s="110"/>
      <c r="N9" s="110"/>
      <c r="O9" s="110"/>
      <c r="P9" s="110"/>
      <c r="Q9" s="157"/>
      <c r="R9" s="157"/>
      <c r="S9" s="157"/>
      <c r="T9" s="157"/>
      <c r="U9" s="157"/>
      <c r="V9" s="110"/>
      <c r="W9" s="110"/>
      <c r="X9" s="111"/>
      <c r="Y9" s="82"/>
      <c r="Z9" s="82"/>
      <c r="AA9" s="82"/>
      <c r="AB9" s="82"/>
      <c r="AC9" s="82"/>
      <c r="AD9" s="82"/>
    </row>
    <row r="10" spans="1:30" x14ac:dyDescent="0.25">
      <c r="A10" s="9"/>
      <c r="B10" s="85" t="s">
        <v>91</v>
      </c>
      <c r="C10" s="23" t="s">
        <v>59</v>
      </c>
      <c r="D10" s="86" t="s">
        <v>60</v>
      </c>
      <c r="E10" s="87" t="s">
        <v>1</v>
      </c>
      <c r="F10" s="25"/>
      <c r="G10" s="88" t="s">
        <v>61</v>
      </c>
      <c r="H10" s="89" t="s">
        <v>62</v>
      </c>
      <c r="I10" s="89" t="s">
        <v>31</v>
      </c>
      <c r="J10" s="18" t="s">
        <v>63</v>
      </c>
      <c r="K10" s="90" t="s">
        <v>64</v>
      </c>
      <c r="L10" s="90" t="s">
        <v>65</v>
      </c>
      <c r="M10" s="88" t="s">
        <v>66</v>
      </c>
      <c r="N10" s="88" t="s">
        <v>30</v>
      </c>
      <c r="O10" s="89" t="s">
        <v>67</v>
      </c>
      <c r="P10" s="88" t="s">
        <v>62</v>
      </c>
      <c r="Q10" s="155" t="s">
        <v>3</v>
      </c>
      <c r="R10" s="155">
        <v>1</v>
      </c>
      <c r="S10" s="155">
        <v>2</v>
      </c>
      <c r="T10" s="155">
        <v>3</v>
      </c>
      <c r="U10" s="155" t="s">
        <v>68</v>
      </c>
      <c r="V10" s="18" t="s">
        <v>21</v>
      </c>
      <c r="W10" s="17" t="s">
        <v>69</v>
      </c>
      <c r="X10" s="17" t="s">
        <v>70</v>
      </c>
      <c r="Y10" s="82"/>
      <c r="Z10" s="82"/>
      <c r="AA10" s="82"/>
      <c r="AB10" s="82"/>
      <c r="AC10" s="82"/>
      <c r="AD10" s="82"/>
    </row>
    <row r="11" spans="1:30" x14ac:dyDescent="0.25">
      <c r="A11" s="24"/>
      <c r="B11" s="126" t="s">
        <v>95</v>
      </c>
      <c r="C11" s="127" t="s">
        <v>101</v>
      </c>
      <c r="D11" s="91" t="s">
        <v>71</v>
      </c>
      <c r="E11" s="125" t="s">
        <v>52</v>
      </c>
      <c r="F11" s="128"/>
      <c r="G11" s="92"/>
      <c r="H11" s="92"/>
      <c r="I11" s="92">
        <v>1</v>
      </c>
      <c r="J11" s="93" t="s">
        <v>72</v>
      </c>
      <c r="K11" s="93">
        <v>2</v>
      </c>
      <c r="L11" s="92"/>
      <c r="M11" s="92">
        <v>1</v>
      </c>
      <c r="N11" s="92"/>
      <c r="O11" s="129"/>
      <c r="P11" s="129"/>
      <c r="Q11" s="130" t="s">
        <v>102</v>
      </c>
      <c r="R11" s="130"/>
      <c r="S11" s="130" t="s">
        <v>103</v>
      </c>
      <c r="T11" s="130" t="s">
        <v>104</v>
      </c>
      <c r="U11" s="130" t="s">
        <v>104</v>
      </c>
      <c r="V11" s="131">
        <v>0.2</v>
      </c>
      <c r="W11" s="132" t="s">
        <v>96</v>
      </c>
      <c r="X11" s="133" t="s">
        <v>97</v>
      </c>
      <c r="Y11" s="82"/>
      <c r="Z11" s="82"/>
      <c r="AA11" s="82"/>
      <c r="AB11" s="82"/>
      <c r="AC11" s="82"/>
      <c r="AD11" s="82"/>
    </row>
    <row r="12" spans="1:30" x14ac:dyDescent="0.25">
      <c r="A12" s="24"/>
      <c r="B12" s="126" t="s">
        <v>92</v>
      </c>
      <c r="C12" s="127" t="s">
        <v>105</v>
      </c>
      <c r="D12" s="91" t="s">
        <v>71</v>
      </c>
      <c r="E12" s="125" t="s">
        <v>52</v>
      </c>
      <c r="F12" s="128"/>
      <c r="G12" s="92">
        <v>1</v>
      </c>
      <c r="H12" s="92"/>
      <c r="I12" s="92"/>
      <c r="J12" s="93" t="s">
        <v>76</v>
      </c>
      <c r="K12" s="93">
        <v>2</v>
      </c>
      <c r="L12" s="92"/>
      <c r="M12" s="92">
        <v>1</v>
      </c>
      <c r="N12" s="92"/>
      <c r="O12" s="129">
        <v>1</v>
      </c>
      <c r="P12" s="129">
        <v>3</v>
      </c>
      <c r="Q12" s="130" t="s">
        <v>106</v>
      </c>
      <c r="R12" s="130" t="s">
        <v>107</v>
      </c>
      <c r="S12" s="130" t="s">
        <v>108</v>
      </c>
      <c r="T12" s="130" t="s">
        <v>107</v>
      </c>
      <c r="U12" s="130" t="s">
        <v>103</v>
      </c>
      <c r="V12" s="131">
        <v>0.75</v>
      </c>
      <c r="W12" s="132" t="s">
        <v>93</v>
      </c>
      <c r="X12" s="133" t="s">
        <v>94</v>
      </c>
      <c r="Y12" s="82"/>
      <c r="Z12" s="82"/>
      <c r="AA12" s="82"/>
      <c r="AB12" s="82"/>
      <c r="AC12" s="82"/>
      <c r="AD12" s="82"/>
    </row>
    <row r="13" spans="1:30" x14ac:dyDescent="0.25">
      <c r="A13" s="24"/>
      <c r="B13" s="126" t="s">
        <v>98</v>
      </c>
      <c r="C13" s="127" t="s">
        <v>109</v>
      </c>
      <c r="D13" s="91" t="s">
        <v>71</v>
      </c>
      <c r="E13" s="125" t="s">
        <v>52</v>
      </c>
      <c r="F13" s="128"/>
      <c r="G13" s="92">
        <v>1</v>
      </c>
      <c r="H13" s="92"/>
      <c r="I13" s="92"/>
      <c r="J13" s="93" t="s">
        <v>110</v>
      </c>
      <c r="K13" s="93">
        <v>4</v>
      </c>
      <c r="L13" s="92"/>
      <c r="M13" s="92">
        <v>1</v>
      </c>
      <c r="N13" s="92"/>
      <c r="O13" s="129">
        <v>1</v>
      </c>
      <c r="P13" s="129"/>
      <c r="Q13" s="130" t="s">
        <v>111</v>
      </c>
      <c r="R13" s="130"/>
      <c r="S13" s="130" t="s">
        <v>112</v>
      </c>
      <c r="T13" s="130" t="s">
        <v>113</v>
      </c>
      <c r="U13" s="130" t="s">
        <v>113</v>
      </c>
      <c r="V13" s="131">
        <v>0.5714285714285714</v>
      </c>
      <c r="W13" s="132" t="s">
        <v>99</v>
      </c>
      <c r="X13" s="133" t="s">
        <v>100</v>
      </c>
      <c r="Y13" s="82"/>
      <c r="Z13" s="82"/>
      <c r="AA13" s="82"/>
      <c r="AB13" s="82"/>
      <c r="AC13" s="82"/>
      <c r="AD13" s="82"/>
    </row>
    <row r="14" spans="1:30" x14ac:dyDescent="0.25">
      <c r="A14" s="24"/>
      <c r="B14" s="23" t="s">
        <v>9</v>
      </c>
      <c r="C14" s="18"/>
      <c r="D14" s="17"/>
      <c r="E14" s="94"/>
      <c r="F14" s="95"/>
      <c r="G14" s="19">
        <v>2</v>
      </c>
      <c r="H14" s="19"/>
      <c r="I14" s="19">
        <v>1</v>
      </c>
      <c r="J14" s="18"/>
      <c r="K14" s="18"/>
      <c r="L14" s="18"/>
      <c r="M14" s="19">
        <v>3</v>
      </c>
      <c r="N14" s="19"/>
      <c r="O14" s="19">
        <v>2</v>
      </c>
      <c r="P14" s="19">
        <v>3</v>
      </c>
      <c r="Q14" s="97" t="s">
        <v>120</v>
      </c>
      <c r="R14" s="97" t="s">
        <v>107</v>
      </c>
      <c r="S14" s="97" t="s">
        <v>111</v>
      </c>
      <c r="T14" s="97" t="s">
        <v>116</v>
      </c>
      <c r="U14" s="97" t="s">
        <v>121</v>
      </c>
      <c r="V14" s="31">
        <v>0.55000000000000004</v>
      </c>
      <c r="W14" s="96"/>
      <c r="X14" s="97"/>
      <c r="Y14" s="82"/>
      <c r="Z14" s="82"/>
      <c r="AA14" s="82"/>
      <c r="AB14" s="82"/>
      <c r="AC14" s="82"/>
      <c r="AD14" s="82"/>
    </row>
    <row r="15" spans="1:30" x14ac:dyDescent="0.25">
      <c r="A15" s="24"/>
      <c r="B15" s="134"/>
      <c r="C15" s="135"/>
      <c r="D15" s="136"/>
      <c r="E15" s="137"/>
      <c r="F15" s="138"/>
      <c r="G15" s="135"/>
      <c r="H15" s="135"/>
      <c r="I15" s="135"/>
      <c r="J15" s="139"/>
      <c r="K15" s="139"/>
      <c r="L15" s="139"/>
      <c r="M15" s="135"/>
      <c r="N15" s="135"/>
      <c r="O15" s="135"/>
      <c r="P15" s="135"/>
      <c r="Q15" s="140"/>
      <c r="R15" s="140"/>
      <c r="S15" s="140"/>
      <c r="T15" s="140"/>
      <c r="U15" s="140"/>
      <c r="V15" s="135"/>
      <c r="W15" s="136"/>
      <c r="X15" s="141"/>
      <c r="Y15" s="82"/>
      <c r="Z15" s="82"/>
      <c r="AA15" s="82"/>
      <c r="AB15" s="82"/>
      <c r="AC15" s="82"/>
      <c r="AD15" s="82"/>
    </row>
    <row r="16" spans="1:30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12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12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12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12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12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12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12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12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12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12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12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12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12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12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12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12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12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12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12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2"/>
      <c r="R35" s="142"/>
      <c r="S35" s="142"/>
      <c r="T35" s="142"/>
      <c r="U35" s="142"/>
      <c r="V35" s="1"/>
      <c r="W35" s="112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2"/>
      <c r="R36" s="142"/>
      <c r="S36" s="142"/>
      <c r="T36" s="142"/>
      <c r="U36" s="142"/>
      <c r="V36" s="1"/>
      <c r="W36" s="112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2"/>
      <c r="R37" s="142"/>
      <c r="S37" s="142"/>
      <c r="T37" s="142"/>
      <c r="U37" s="142"/>
      <c r="V37" s="1"/>
      <c r="W37" s="112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2"/>
      <c r="R38" s="142"/>
      <c r="S38" s="142"/>
      <c r="T38" s="142"/>
      <c r="U38" s="142"/>
      <c r="V38" s="1"/>
      <c r="W38" s="112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2"/>
      <c r="R39" s="142"/>
      <c r="S39" s="142"/>
      <c r="T39" s="142"/>
      <c r="U39" s="142"/>
      <c r="V39" s="1"/>
      <c r="W39" s="112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2"/>
      <c r="R40" s="142"/>
      <c r="S40" s="142"/>
      <c r="T40" s="142"/>
      <c r="U40" s="142"/>
      <c r="V40" s="1"/>
      <c r="W40" s="112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2"/>
      <c r="R41" s="142"/>
      <c r="S41" s="142"/>
      <c r="T41" s="142"/>
      <c r="U41" s="142"/>
      <c r="V41" s="1"/>
      <c r="W41" s="112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2"/>
      <c r="R42" s="142"/>
      <c r="S42" s="142"/>
      <c r="T42" s="142"/>
      <c r="U42" s="142"/>
      <c r="V42" s="1"/>
      <c r="W42" s="112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2"/>
      <c r="R43" s="142"/>
      <c r="S43" s="142"/>
      <c r="T43" s="142"/>
      <c r="U43" s="142"/>
      <c r="V43" s="1"/>
      <c r="W43" s="112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2"/>
      <c r="R44" s="142"/>
      <c r="S44" s="142"/>
      <c r="T44" s="142"/>
      <c r="U44" s="142"/>
      <c r="V44" s="1"/>
      <c r="W44" s="112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2"/>
      <c r="R45" s="142"/>
      <c r="S45" s="142"/>
      <c r="T45" s="142"/>
      <c r="U45" s="142"/>
      <c r="V45" s="1"/>
      <c r="W45" s="112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2"/>
      <c r="R46" s="142"/>
      <c r="S46" s="142"/>
      <c r="T46" s="142"/>
      <c r="U46" s="142"/>
      <c r="V46" s="1"/>
      <c r="W46" s="112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2"/>
      <c r="R47" s="142"/>
      <c r="S47" s="142"/>
      <c r="T47" s="142"/>
      <c r="U47" s="142"/>
      <c r="V47" s="1"/>
      <c r="W47" s="112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2"/>
      <c r="R48" s="142"/>
      <c r="S48" s="142"/>
      <c r="T48" s="142"/>
      <c r="U48" s="142"/>
      <c r="V48" s="1"/>
      <c r="W48" s="112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2"/>
      <c r="R49" s="142"/>
      <c r="S49" s="142"/>
      <c r="T49" s="142"/>
      <c r="U49" s="142"/>
      <c r="V49" s="1"/>
      <c r="W49" s="112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2"/>
      <c r="R50" s="142"/>
      <c r="S50" s="142"/>
      <c r="T50" s="142"/>
      <c r="U50" s="142"/>
      <c r="V50" s="1"/>
      <c r="W50" s="112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2"/>
      <c r="R51" s="142"/>
      <c r="S51" s="142"/>
      <c r="T51" s="142"/>
      <c r="U51" s="142"/>
      <c r="V51" s="1"/>
      <c r="W51" s="112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2"/>
      <c r="R52" s="142"/>
      <c r="S52" s="142"/>
      <c r="T52" s="142"/>
      <c r="U52" s="142"/>
      <c r="V52" s="1"/>
      <c r="W52" s="112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2"/>
      <c r="R53" s="142"/>
      <c r="S53" s="142"/>
      <c r="T53" s="142"/>
      <c r="U53" s="142"/>
      <c r="V53" s="1"/>
      <c r="W53" s="112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2"/>
      <c r="R54" s="142"/>
      <c r="S54" s="142"/>
      <c r="T54" s="142"/>
      <c r="U54" s="142"/>
      <c r="V54" s="1"/>
      <c r="W54" s="112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2"/>
      <c r="R55" s="142"/>
      <c r="S55" s="142"/>
      <c r="T55" s="142"/>
      <c r="U55" s="142"/>
      <c r="V55" s="1"/>
      <c r="W55" s="112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2"/>
      <c r="R56" s="142"/>
      <c r="S56" s="142"/>
      <c r="T56" s="142"/>
      <c r="U56" s="142"/>
      <c r="V56" s="1"/>
      <c r="W56" s="112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2"/>
      <c r="R57" s="142"/>
      <c r="S57" s="142"/>
      <c r="T57" s="142"/>
      <c r="U57" s="142"/>
      <c r="V57" s="1"/>
      <c r="W57" s="112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2"/>
      <c r="R58" s="142"/>
      <c r="S58" s="142"/>
      <c r="T58" s="142"/>
      <c r="U58" s="142"/>
      <c r="V58" s="1"/>
      <c r="W58" s="112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2"/>
      <c r="R59" s="142"/>
      <c r="S59" s="142"/>
      <c r="T59" s="142"/>
      <c r="U59" s="142"/>
      <c r="V59" s="1"/>
      <c r="W59" s="112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2"/>
      <c r="R60" s="142"/>
      <c r="S60" s="142"/>
      <c r="T60" s="142"/>
      <c r="U60" s="142"/>
      <c r="V60" s="1"/>
      <c r="W60" s="112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2"/>
      <c r="R61" s="142"/>
      <c r="S61" s="142"/>
      <c r="T61" s="142"/>
      <c r="U61" s="142"/>
      <c r="V61" s="1"/>
      <c r="W61" s="112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2"/>
      <c r="R62" s="142"/>
      <c r="S62" s="142"/>
      <c r="T62" s="142"/>
      <c r="U62" s="142"/>
      <c r="V62" s="1"/>
      <c r="W62" s="112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2"/>
      <c r="R63" s="142"/>
      <c r="S63" s="142"/>
      <c r="T63" s="142"/>
      <c r="U63" s="142"/>
      <c r="V63" s="1"/>
      <c r="W63" s="112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2"/>
      <c r="R64" s="142"/>
      <c r="S64" s="142"/>
      <c r="T64" s="142"/>
      <c r="U64" s="142"/>
      <c r="V64" s="1"/>
      <c r="W64" s="112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2"/>
      <c r="R65" s="142"/>
      <c r="S65" s="142"/>
      <c r="T65" s="142"/>
      <c r="U65" s="142"/>
      <c r="V65" s="1"/>
      <c r="W65" s="112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2"/>
      <c r="R66" s="142"/>
      <c r="S66" s="142"/>
      <c r="T66" s="142"/>
      <c r="U66" s="142"/>
      <c r="V66" s="1"/>
      <c r="W66" s="112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2"/>
      <c r="R67" s="142"/>
      <c r="S67" s="142"/>
      <c r="T67" s="142"/>
      <c r="U67" s="142"/>
      <c r="V67" s="1"/>
      <c r="W67" s="112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2"/>
      <c r="R68" s="142"/>
      <c r="S68" s="142"/>
      <c r="T68" s="142"/>
      <c r="U68" s="142"/>
      <c r="V68" s="1"/>
      <c r="W68" s="112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2"/>
      <c r="R69" s="142"/>
      <c r="S69" s="142"/>
      <c r="T69" s="142"/>
      <c r="U69" s="142"/>
      <c r="V69" s="1"/>
      <c r="W69" s="112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2"/>
      <c r="R70" s="142"/>
      <c r="S70" s="142"/>
      <c r="T70" s="142"/>
      <c r="U70" s="142"/>
      <c r="V70" s="1"/>
      <c r="W70" s="112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2"/>
      <c r="R71" s="142"/>
      <c r="S71" s="142"/>
      <c r="T71" s="142"/>
      <c r="U71" s="142"/>
      <c r="V71" s="1"/>
      <c r="W71" s="112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2"/>
      <c r="R72" s="142"/>
      <c r="S72" s="142"/>
      <c r="T72" s="142"/>
      <c r="U72" s="142"/>
      <c r="V72" s="1"/>
      <c r="W72" s="112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2"/>
      <c r="R73" s="142"/>
      <c r="S73" s="142"/>
      <c r="T73" s="142"/>
      <c r="U73" s="142"/>
      <c r="V73" s="1"/>
      <c r="W73" s="112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2"/>
      <c r="R74" s="142"/>
      <c r="S74" s="142"/>
      <c r="T74" s="142"/>
      <c r="U74" s="142"/>
      <c r="V74" s="1"/>
      <c r="W74" s="112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2"/>
      <c r="R75" s="142"/>
      <c r="S75" s="142"/>
      <c r="T75" s="142"/>
      <c r="U75" s="142"/>
      <c r="V75" s="1"/>
      <c r="W75" s="112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2"/>
      <c r="R76" s="142"/>
      <c r="S76" s="142"/>
      <c r="T76" s="142"/>
      <c r="U76" s="142"/>
      <c r="V76" s="1"/>
      <c r="W76" s="112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2"/>
      <c r="R77" s="142"/>
      <c r="S77" s="142"/>
      <c r="T77" s="142"/>
      <c r="U77" s="142"/>
      <c r="V77" s="1"/>
      <c r="W77" s="112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2"/>
      <c r="R78" s="142"/>
      <c r="S78" s="142"/>
      <c r="T78" s="142"/>
      <c r="U78" s="142"/>
      <c r="V78" s="1"/>
      <c r="W78" s="112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2"/>
      <c r="R79" s="142"/>
      <c r="S79" s="142"/>
      <c r="T79" s="142"/>
      <c r="U79" s="142"/>
      <c r="V79" s="1"/>
      <c r="W79" s="112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2"/>
      <c r="R80" s="142"/>
      <c r="S80" s="142"/>
      <c r="T80" s="142"/>
      <c r="U80" s="142"/>
      <c r="V80" s="1"/>
      <c r="W80" s="112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2"/>
      <c r="R81" s="142"/>
      <c r="S81" s="142"/>
      <c r="T81" s="142"/>
      <c r="U81" s="142"/>
      <c r="V81" s="1"/>
      <c r="W81" s="112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12"/>
      <c r="C82" s="1"/>
      <c r="D82" s="112"/>
      <c r="E82" s="11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2"/>
      <c r="R82" s="142"/>
      <c r="S82" s="142"/>
      <c r="T82" s="142"/>
      <c r="U82" s="142"/>
      <c r="V82" s="1"/>
      <c r="W82" s="112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12"/>
      <c r="C83" s="1"/>
      <c r="D83" s="112"/>
      <c r="E83" s="11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2"/>
      <c r="R83" s="142"/>
      <c r="S83" s="142"/>
      <c r="T83" s="142"/>
      <c r="U83" s="142"/>
      <c r="V83" s="1"/>
      <c r="W83" s="112"/>
      <c r="X83" s="1"/>
      <c r="Y83" s="82"/>
      <c r="Z83" s="82"/>
      <c r="AA83" s="82"/>
      <c r="AB83" s="82"/>
      <c r="AC83" s="82"/>
      <c r="AD83" s="82"/>
    </row>
    <row r="84" spans="1:30" x14ac:dyDescent="0.25">
      <c r="A84" s="24"/>
      <c r="B84" s="112"/>
      <c r="C84" s="1"/>
      <c r="D84" s="112"/>
      <c r="E84" s="11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2"/>
      <c r="R84" s="142"/>
      <c r="S84" s="142"/>
      <c r="T84" s="142"/>
      <c r="U84" s="142"/>
      <c r="V84" s="1"/>
      <c r="W84" s="112"/>
      <c r="X84" s="1"/>
      <c r="Y84" s="82"/>
      <c r="Z84" s="82"/>
      <c r="AA84" s="82"/>
      <c r="AB84" s="82"/>
      <c r="AC84" s="82"/>
      <c r="AD84" s="82"/>
    </row>
    <row r="85" spans="1:30" x14ac:dyDescent="0.25">
      <c r="A85" s="24"/>
      <c r="B85" s="112"/>
      <c r="C85" s="1"/>
      <c r="D85" s="112"/>
      <c r="E85" s="11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2"/>
      <c r="R85" s="142"/>
      <c r="S85" s="142"/>
      <c r="T85" s="142"/>
      <c r="U85" s="142"/>
      <c r="V85" s="1"/>
      <c r="W85" s="112"/>
      <c r="X85" s="1"/>
      <c r="Y85" s="82"/>
      <c r="Z85" s="82"/>
      <c r="AA85" s="82"/>
      <c r="AB85" s="82"/>
      <c r="AC85" s="82"/>
      <c r="AD85" s="82"/>
    </row>
    <row r="86" spans="1:30" x14ac:dyDescent="0.25">
      <c r="A86" s="24"/>
      <c r="B86" s="112"/>
      <c r="C86" s="1"/>
      <c r="D86" s="112"/>
      <c r="E86" s="11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2"/>
      <c r="R86" s="142"/>
      <c r="S86" s="142"/>
      <c r="T86" s="142"/>
      <c r="U86" s="142"/>
      <c r="V86" s="1"/>
      <c r="W86" s="112"/>
      <c r="X86" s="1"/>
      <c r="Y86" s="82"/>
      <c r="Z86" s="82"/>
      <c r="AA86" s="82"/>
      <c r="AB86" s="82"/>
      <c r="AC86" s="82"/>
      <c r="AD86" s="82"/>
    </row>
    <row r="87" spans="1:30" x14ac:dyDescent="0.25">
      <c r="A87" s="24"/>
      <c r="B87" s="112"/>
      <c r="C87" s="1"/>
      <c r="D87" s="112"/>
      <c r="E87" s="11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2"/>
      <c r="R87" s="142"/>
      <c r="S87" s="142"/>
      <c r="T87" s="142"/>
      <c r="U87" s="142"/>
      <c r="V87" s="1"/>
      <c r="W87" s="112"/>
      <c r="X87" s="1"/>
      <c r="Y87" s="82"/>
      <c r="Z87" s="82"/>
      <c r="AA87" s="82"/>
      <c r="AB87" s="82"/>
      <c r="AC87" s="82"/>
      <c r="AD87" s="82"/>
    </row>
    <row r="88" spans="1:30" x14ac:dyDescent="0.25">
      <c r="A88" s="24"/>
      <c r="B88" s="112"/>
      <c r="C88" s="1"/>
      <c r="D88" s="112"/>
      <c r="E88" s="11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2"/>
      <c r="R88" s="142"/>
      <c r="S88" s="142"/>
      <c r="T88" s="142"/>
      <c r="U88" s="142"/>
      <c r="V88" s="1"/>
      <c r="W88" s="112"/>
      <c r="X88" s="1"/>
      <c r="Y88" s="82"/>
      <c r="Z88" s="82"/>
      <c r="AA88" s="82"/>
      <c r="AB88" s="82"/>
      <c r="AC88" s="82"/>
      <c r="AD88" s="82"/>
    </row>
  </sheetData>
  <sortState ref="B11:X12">
    <sortCondition ref="B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2019-01-30T15:24:22Z</dcterms:modified>
</cp:coreProperties>
</file>