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12" i="1"/>
  <c r="O16" i="1" s="1"/>
  <c r="O19" i="1" s="1"/>
  <c r="M11" i="1"/>
  <c r="M10" i="1"/>
  <c r="M9" i="1"/>
  <c r="M8" i="1"/>
  <c r="M12" i="1" s="1"/>
  <c r="AE12" i="1"/>
  <c r="AD12" i="1"/>
  <c r="AC12" i="1"/>
  <c r="AB12" i="1"/>
  <c r="AA12" i="1"/>
  <c r="D13" i="1" s="1"/>
  <c r="Z12" i="1"/>
  <c r="Y12" i="1"/>
  <c r="X12" i="1"/>
  <c r="W12" i="1"/>
  <c r="V12" i="1"/>
  <c r="U12" i="1"/>
  <c r="T12" i="1"/>
  <c r="I17" i="1"/>
  <c r="N17" i="1" s="1"/>
  <c r="S12" i="1"/>
  <c r="H17" i="1" s="1"/>
  <c r="L17" i="1" s="1"/>
  <c r="R12" i="1"/>
  <c r="G17" i="1" s="1"/>
  <c r="Q12" i="1"/>
  <c r="F17" i="1" s="1"/>
  <c r="P12" i="1"/>
  <c r="E17" i="1" s="1"/>
  <c r="M17" i="1" s="1"/>
  <c r="L12" i="1"/>
  <c r="K12" i="1"/>
  <c r="J12" i="1"/>
  <c r="I12" i="1"/>
  <c r="I16" i="1"/>
  <c r="M16" i="1" s="1"/>
  <c r="H12" i="1"/>
  <c r="H16" i="1"/>
  <c r="L16" i="1" s="1"/>
  <c r="G12" i="1"/>
  <c r="G16" i="1"/>
  <c r="K16" i="1" s="1"/>
  <c r="F12" i="1"/>
  <c r="F16" i="1"/>
  <c r="E12" i="1"/>
  <c r="E16" i="1"/>
  <c r="E19" i="1" s="1"/>
  <c r="M19" i="1" s="1"/>
  <c r="I19" i="1"/>
  <c r="N12" i="1"/>
  <c r="N16" i="1" s="1"/>
  <c r="F19" i="1" l="1"/>
  <c r="K19" i="1" s="1"/>
  <c r="K17" i="1"/>
  <c r="N19" i="1"/>
  <c r="G19" i="1"/>
  <c r="H19" i="1"/>
  <c r="L19" i="1" s="1"/>
</calcChain>
</file>

<file path=xl/sharedStrings.xml><?xml version="1.0" encoding="utf-8"?>
<sst xmlns="http://schemas.openxmlformats.org/spreadsheetml/2006/main" count="126" uniqueCount="84">
  <si>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</si>
  <si>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</si>
  <si>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</si>
  <si>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</si>
  <si>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</si>
  <si>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</si>
  <si>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</si>
  <si>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</si>
  <si>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</si>
  <si>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</si>
  <si>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</si>
  <si>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</si>
  <si>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</si>
  <si>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</si>
  <si>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</si>
  <si>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</si>
  <si>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</si>
  <si>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</si>
  <si>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</si>
  <si>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</si>
  <si>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</si>
  <si>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</si>
  <si>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</si>
  <si>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</si>
  <si>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</si>
  <si>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</si>
  <si>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</si>
  <si>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</si>
  <si>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</si>
  <si>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</si>
  <si>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</si>
  <si>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</si>
  <si>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</si>
  <si>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</si>
  <si>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</si>
  <si>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Hanna Rönkkö</t>
  </si>
  <si>
    <t>4.</t>
  </si>
  <si>
    <t>SiiPe</t>
  </si>
  <si>
    <t>play off</t>
  </si>
  <si>
    <t>7.</t>
  </si>
  <si>
    <t>5.</t>
  </si>
  <si>
    <t>5.8.1981</t>
  </si>
  <si>
    <t>SiiPe  = Siilinjärven Pesis  (1987)</t>
  </si>
  <si>
    <t>SiiPe  2</t>
  </si>
  <si>
    <t>ykköspesis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</si>
  <si>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</si>
  <si>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</si>
  <si>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</si>
  <si>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</si>
  <si>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</si>
  <si>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</si>
  <si>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</si>
  <si>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13.05. 2000  Virkiä - SiiPe  2-1  (3-2, 3-5, 0-0, 2-1)</t>
  </si>
  <si>
    <t xml:space="preserve">  18 v   9 kk   8 pv</t>
  </si>
  <si>
    <t>3.  ottelu</t>
  </si>
  <si>
    <t>13.06. 2000  Kirittäret - SiiPe  1-2  (12-5, 4-8, 2-3)</t>
  </si>
  <si>
    <t xml:space="preserve">  18 v 10 kk   9 pv</t>
  </si>
  <si>
    <t>46.  ottelu</t>
  </si>
  <si>
    <t>01.07. 2001  SiiPe - TyTe  0-1  (6-7, 5-5)</t>
  </si>
  <si>
    <t xml:space="preserve">  19 v 10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</si>
  <si>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</si>
  <si>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</si>
  <si>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</si>
  <si>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</si>
  <si>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</si>
  <si>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</si>
  <si>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</si>
  <si>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</si>
  <si>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</si>
  <si>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</si>
  <si>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</si>
  <si>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</si>
  <si>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</si>
  <si>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</si>
  <si>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</si>
  <si>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>Itä</t>
  </si>
  <si>
    <t>Tuula Tauriainen</t>
  </si>
  <si>
    <t>2114</t>
  </si>
  <si>
    <t xml:space="preserve">  2-1  (4-2, 3-4, x-x, 4-1)</t>
  </si>
  <si>
    <t>jok</t>
  </si>
  <si>
    <t>1/4</t>
  </si>
  <si>
    <t>0/1</t>
  </si>
  <si>
    <t>0/2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</si>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</sst>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left"/>
    </xf>
    <xf numFmtId="49" fontId="1" fillId="10" borderId="13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3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1997</v>
      </c>
      <c r="C4" s="62"/>
      <c r="D4" s="63" t="s">
        <v>43</v>
      </c>
      <c r="E4" s="62"/>
      <c r="F4" s="64" t="s">
        <v>44</v>
      </c>
      <c r="G4" s="65"/>
      <c r="H4" s="66"/>
      <c r="I4" s="62"/>
      <c r="J4" s="62"/>
      <c r="K4" s="62"/>
      <c r="L4" s="62"/>
      <c r="M4" s="62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8">
        <v>1998</v>
      </c>
      <c r="C5" s="68"/>
      <c r="D5" s="69" t="s">
        <v>43</v>
      </c>
      <c r="E5" s="68"/>
      <c r="F5" s="70" t="s">
        <v>45</v>
      </c>
      <c r="G5" s="71"/>
      <c r="H5" s="72"/>
      <c r="I5" s="68"/>
      <c r="J5" s="68"/>
      <c r="K5" s="68"/>
      <c r="L5" s="68"/>
      <c r="M5" s="68"/>
      <c r="N5" s="7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1999</v>
      </c>
      <c r="C6" s="62"/>
      <c r="D6" s="63" t="s">
        <v>43</v>
      </c>
      <c r="E6" s="62"/>
      <c r="F6" s="64" t="s">
        <v>44</v>
      </c>
      <c r="G6" s="65"/>
      <c r="H6" s="66"/>
      <c r="I6" s="62"/>
      <c r="J6" s="62"/>
      <c r="K6" s="62"/>
      <c r="L6" s="62"/>
      <c r="M6" s="62"/>
      <c r="N6" s="6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2000</v>
      </c>
      <c r="C7" s="62"/>
      <c r="D7" s="63" t="s">
        <v>43</v>
      </c>
      <c r="E7" s="62"/>
      <c r="F7" s="64" t="s">
        <v>44</v>
      </c>
      <c r="G7" s="65"/>
      <c r="H7" s="66"/>
      <c r="I7" s="62"/>
      <c r="J7" s="62"/>
      <c r="K7" s="62"/>
      <c r="L7" s="62"/>
      <c r="M7" s="62"/>
      <c r="N7" s="6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2000</v>
      </c>
      <c r="C8" s="27" t="s">
        <v>36</v>
      </c>
      <c r="D8" s="29" t="s">
        <v>37</v>
      </c>
      <c r="E8" s="27">
        <v>21</v>
      </c>
      <c r="F8" s="27">
        <v>0</v>
      </c>
      <c r="G8" s="27">
        <v>7</v>
      </c>
      <c r="H8" s="27">
        <v>3</v>
      </c>
      <c r="I8" s="27">
        <v>17</v>
      </c>
      <c r="J8" s="27">
        <v>3</v>
      </c>
      <c r="K8" s="27">
        <v>1</v>
      </c>
      <c r="L8" s="27">
        <v>6</v>
      </c>
      <c r="M8" s="27">
        <f>PRODUCT(F8+G8)</f>
        <v>7</v>
      </c>
      <c r="N8" s="30">
        <v>0.378</v>
      </c>
      <c r="O8" s="37">
        <f>PRODUCT(I8/N8)</f>
        <v>44.973544973544975</v>
      </c>
      <c r="P8" s="27">
        <v>12</v>
      </c>
      <c r="Q8" s="42">
        <v>0</v>
      </c>
      <c r="R8" s="42">
        <v>8</v>
      </c>
      <c r="S8" s="33">
        <v>0</v>
      </c>
      <c r="T8" s="27">
        <v>10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39</v>
      </c>
      <c r="D9" s="29" t="s">
        <v>37</v>
      </c>
      <c r="E9" s="27">
        <v>24</v>
      </c>
      <c r="F9" s="27">
        <v>1</v>
      </c>
      <c r="G9" s="27">
        <v>6</v>
      </c>
      <c r="H9" s="27">
        <v>4</v>
      </c>
      <c r="I9" s="27">
        <v>68</v>
      </c>
      <c r="J9" s="27">
        <v>32</v>
      </c>
      <c r="K9" s="27">
        <v>13</v>
      </c>
      <c r="L9" s="27">
        <v>16</v>
      </c>
      <c r="M9" s="27">
        <f>PRODUCT(F9+G9)</f>
        <v>7</v>
      </c>
      <c r="N9" s="30">
        <v>0.48199999999999998</v>
      </c>
      <c r="O9" s="37">
        <f>PRODUCT(I9/N9)</f>
        <v>141.07883817427387</v>
      </c>
      <c r="P9" s="27">
        <v>3</v>
      </c>
      <c r="Q9" s="42">
        <v>0</v>
      </c>
      <c r="R9" s="42">
        <v>1</v>
      </c>
      <c r="S9" s="33">
        <v>1</v>
      </c>
      <c r="T9" s="27">
        <v>5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38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40</v>
      </c>
      <c r="D10" s="29" t="s">
        <v>37</v>
      </c>
      <c r="E10" s="27">
        <v>24</v>
      </c>
      <c r="F10" s="27">
        <v>3</v>
      </c>
      <c r="G10" s="27">
        <v>9</v>
      </c>
      <c r="H10" s="27">
        <v>10</v>
      </c>
      <c r="I10" s="27">
        <v>54</v>
      </c>
      <c r="J10" s="27">
        <v>15</v>
      </c>
      <c r="K10" s="27">
        <v>14</v>
      </c>
      <c r="L10" s="27">
        <v>13</v>
      </c>
      <c r="M10" s="27">
        <f>PRODUCT(F10+G10)</f>
        <v>12</v>
      </c>
      <c r="N10" s="30">
        <v>0.46200000000000002</v>
      </c>
      <c r="O10" s="37">
        <f>PRODUCT(I10/N10)</f>
        <v>116.88311688311688</v>
      </c>
      <c r="P10" s="27">
        <v>3</v>
      </c>
      <c r="Q10" s="27">
        <v>0</v>
      </c>
      <c r="R10" s="27">
        <v>0</v>
      </c>
      <c r="S10" s="27">
        <v>0</v>
      </c>
      <c r="T10" s="27">
        <v>3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36</v>
      </c>
      <c r="D11" s="29" t="s">
        <v>37</v>
      </c>
      <c r="E11" s="27">
        <v>20</v>
      </c>
      <c r="F11" s="27">
        <v>1</v>
      </c>
      <c r="G11" s="27">
        <v>6</v>
      </c>
      <c r="H11" s="27">
        <v>7</v>
      </c>
      <c r="I11" s="27">
        <v>69</v>
      </c>
      <c r="J11" s="27">
        <v>12</v>
      </c>
      <c r="K11" s="27">
        <v>25</v>
      </c>
      <c r="L11" s="27">
        <v>25</v>
      </c>
      <c r="M11" s="27">
        <f>PRODUCT(F11+G11)</f>
        <v>7</v>
      </c>
      <c r="N11" s="30">
        <v>0.48899999999999999</v>
      </c>
      <c r="O11" s="37">
        <f>PRODUCT(I11/N11)</f>
        <v>141.10429447852761</v>
      </c>
      <c r="P11" s="27">
        <v>14</v>
      </c>
      <c r="Q11" s="27">
        <v>1</v>
      </c>
      <c r="R11" s="27">
        <v>4</v>
      </c>
      <c r="S11" s="27">
        <v>5</v>
      </c>
      <c r="T11" s="27">
        <v>36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38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SUM(E8:E11)</f>
        <v>89</v>
      </c>
      <c r="F12" s="19">
        <f t="shared" si="0"/>
        <v>5</v>
      </c>
      <c r="G12" s="19">
        <f t="shared" si="0"/>
        <v>28</v>
      </c>
      <c r="H12" s="19">
        <f t="shared" si="0"/>
        <v>24</v>
      </c>
      <c r="I12" s="19">
        <f t="shared" si="0"/>
        <v>208</v>
      </c>
      <c r="J12" s="19">
        <f t="shared" si="0"/>
        <v>62</v>
      </c>
      <c r="K12" s="19">
        <f t="shared" si="0"/>
        <v>53</v>
      </c>
      <c r="L12" s="19">
        <f t="shared" si="0"/>
        <v>60</v>
      </c>
      <c r="M12" s="19">
        <f t="shared" si="0"/>
        <v>33</v>
      </c>
      <c r="N12" s="31">
        <f>PRODUCT(I12/O12)</f>
        <v>0.46842648467978049</v>
      </c>
      <c r="O12" s="32">
        <f t="shared" ref="O12:AE12" si="1">SUM(O8:O11)</f>
        <v>444.03979450946332</v>
      </c>
      <c r="P12" s="19">
        <f t="shared" si="1"/>
        <v>32</v>
      </c>
      <c r="Q12" s="19">
        <f t="shared" si="1"/>
        <v>1</v>
      </c>
      <c r="R12" s="19">
        <f t="shared" si="1"/>
        <v>13</v>
      </c>
      <c r="S12" s="19">
        <f t="shared" si="1"/>
        <v>6</v>
      </c>
      <c r="T12" s="19">
        <f t="shared" si="1"/>
        <v>54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145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46</v>
      </c>
      <c r="Q15" s="13"/>
      <c r="R15" s="13"/>
      <c r="S15" s="13"/>
      <c r="T15" s="74"/>
      <c r="U15" s="74"/>
      <c r="V15" s="74"/>
      <c r="W15" s="74"/>
      <c r="X15" s="74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89</v>
      </c>
      <c r="F16" s="27">
        <f>PRODUCT(F12)</f>
        <v>5</v>
      </c>
      <c r="G16" s="27">
        <f>PRODUCT(G12)</f>
        <v>28</v>
      </c>
      <c r="H16" s="27">
        <f>PRODUCT(H12)</f>
        <v>24</v>
      </c>
      <c r="I16" s="27">
        <f>PRODUCT(I12)</f>
        <v>208</v>
      </c>
      <c r="J16" s="1"/>
      <c r="K16" s="44">
        <f>PRODUCT((F16+G16)/E16)</f>
        <v>0.3707865168539326</v>
      </c>
      <c r="L16" s="44">
        <f>PRODUCT(H16/E16)</f>
        <v>0.2696629213483146</v>
      </c>
      <c r="M16" s="44">
        <f>PRODUCT(I16/E16)</f>
        <v>2.3370786516853932</v>
      </c>
      <c r="N16" s="30">
        <f>PRODUCT(N12)</f>
        <v>0.46842648467978049</v>
      </c>
      <c r="O16" s="25">
        <f>PRODUCT(O12)</f>
        <v>444.03979450946332</v>
      </c>
      <c r="P16" s="75" t="s">
        <v>47</v>
      </c>
      <c r="Q16" s="76"/>
      <c r="R16" s="76"/>
      <c r="S16" s="77" t="s">
        <v>52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48</v>
      </c>
      <c r="AE16" s="77"/>
      <c r="AF16" s="79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>
        <f>PRODUCT(P12)</f>
        <v>32</v>
      </c>
      <c r="F17" s="27">
        <f>PRODUCT(Q12)</f>
        <v>1</v>
      </c>
      <c r="G17" s="27">
        <f>PRODUCT(R12)</f>
        <v>13</v>
      </c>
      <c r="H17" s="27">
        <f>PRODUCT(S12)</f>
        <v>6</v>
      </c>
      <c r="I17" s="27">
        <f>PRODUCT(T12)</f>
        <v>54</v>
      </c>
      <c r="J17" s="1"/>
      <c r="K17" s="44">
        <f>PRODUCT((F17+G17)/E17)</f>
        <v>0.4375</v>
      </c>
      <c r="L17" s="44">
        <f>PRODUCT(H17/E17)</f>
        <v>0.1875</v>
      </c>
      <c r="M17" s="44">
        <f>PRODUCT(I17/E17)</f>
        <v>1.6875</v>
      </c>
      <c r="N17" s="30">
        <f>PRODUCT(I17/O17)</f>
        <v>0.3724137931034483</v>
      </c>
      <c r="O17" s="25">
        <v>145</v>
      </c>
      <c r="P17" s="80" t="s">
        <v>49</v>
      </c>
      <c r="Q17" s="81"/>
      <c r="R17" s="81"/>
      <c r="S17" s="82" t="s">
        <v>52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48</v>
      </c>
      <c r="AE17" s="82"/>
      <c r="AF17" s="84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28"/>
      <c r="F18" s="28"/>
      <c r="G18" s="28"/>
      <c r="H18" s="28"/>
      <c r="I18" s="28"/>
      <c r="J18" s="1"/>
      <c r="K18" s="51"/>
      <c r="L18" s="51"/>
      <c r="M18" s="51"/>
      <c r="N18" s="52"/>
      <c r="O18" s="25"/>
      <c r="P18" s="80" t="s">
        <v>50</v>
      </c>
      <c r="Q18" s="81"/>
      <c r="R18" s="81"/>
      <c r="S18" s="82" t="s">
        <v>55</v>
      </c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 t="s">
        <v>54</v>
      </c>
      <c r="AE18" s="82"/>
      <c r="AF18" s="84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121</v>
      </c>
      <c r="F19" s="19">
        <f>SUM(F16:F18)</f>
        <v>6</v>
      </c>
      <c r="G19" s="19">
        <f>SUM(G16:G18)</f>
        <v>41</v>
      </c>
      <c r="H19" s="19">
        <f>SUM(H16:H18)</f>
        <v>30</v>
      </c>
      <c r="I19" s="19">
        <f>SUM(I16:I18)</f>
        <v>262</v>
      </c>
      <c r="J19" s="1"/>
      <c r="K19" s="56">
        <f>PRODUCT((F19+G19)/E19)</f>
        <v>0.38842975206611569</v>
      </c>
      <c r="L19" s="56">
        <f>PRODUCT(H19/E19)</f>
        <v>0.24793388429752067</v>
      </c>
      <c r="M19" s="56">
        <f>PRODUCT(I19/E19)</f>
        <v>2.165289256198347</v>
      </c>
      <c r="N19" s="31">
        <f>PRODUCT(I19/O19)</f>
        <v>0.44479168036208261</v>
      </c>
      <c r="O19" s="25">
        <f>SUM(O16:O18)</f>
        <v>589.03979450946326</v>
      </c>
      <c r="P19" s="85" t="s">
        <v>51</v>
      </c>
      <c r="Q19" s="86"/>
      <c r="R19" s="86"/>
      <c r="S19" s="87" t="s">
        <v>58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8" t="s">
        <v>57</v>
      </c>
      <c r="AE19" s="87"/>
      <c r="AF19" s="89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6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58"/>
      <c r="AI33" s="58"/>
      <c r="AJ33" s="58"/>
      <c r="AK33" s="58"/>
      <c r="AL33" s="5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58"/>
      <c r="AI34" s="58"/>
      <c r="AJ34" s="58"/>
      <c r="AK34" s="58"/>
      <c r="AL34" s="58"/>
    </row>
    <row r="35" spans="1:38" ht="15" customHeight="1" x14ac:dyDescent="0.25">
      <c r="A35" s="5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59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5.8554687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90" t="s">
        <v>60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66"/>
      <c r="Y1" s="93"/>
      <c r="Z1" s="93"/>
      <c r="AA1" s="93"/>
      <c r="AB1" s="93"/>
      <c r="AC1" s="93"/>
      <c r="AD1" s="93"/>
    </row>
    <row r="2" spans="1:30" x14ac:dyDescent="0.25">
      <c r="A2" s="9"/>
      <c r="B2" s="109" t="s">
        <v>35</v>
      </c>
      <c r="C2" s="110" t="s">
        <v>41</v>
      </c>
      <c r="D2" s="94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2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61</v>
      </c>
      <c r="C3" s="23" t="s">
        <v>62</v>
      </c>
      <c r="D3" s="97" t="s">
        <v>63</v>
      </c>
      <c r="E3" s="98" t="s">
        <v>1</v>
      </c>
      <c r="F3" s="25"/>
      <c r="G3" s="99" t="s">
        <v>64</v>
      </c>
      <c r="H3" s="100" t="s">
        <v>65</v>
      </c>
      <c r="I3" s="100" t="s">
        <v>31</v>
      </c>
      <c r="J3" s="18" t="s">
        <v>66</v>
      </c>
      <c r="K3" s="101" t="s">
        <v>67</v>
      </c>
      <c r="L3" s="101" t="s">
        <v>68</v>
      </c>
      <c r="M3" s="99" t="s">
        <v>69</v>
      </c>
      <c r="N3" s="99" t="s">
        <v>30</v>
      </c>
      <c r="O3" s="100" t="s">
        <v>70</v>
      </c>
      <c r="P3" s="99" t="s">
        <v>65</v>
      </c>
      <c r="Q3" s="99" t="s">
        <v>3</v>
      </c>
      <c r="R3" s="99">
        <v>1</v>
      </c>
      <c r="S3" s="99">
        <v>2</v>
      </c>
      <c r="T3" s="99">
        <v>3</v>
      </c>
      <c r="U3" s="99" t="s">
        <v>71</v>
      </c>
      <c r="V3" s="18" t="s">
        <v>21</v>
      </c>
      <c r="W3" s="17" t="s">
        <v>72</v>
      </c>
      <c r="X3" s="17" t="s">
        <v>73</v>
      </c>
      <c r="Y3" s="93"/>
      <c r="Z3" s="93"/>
      <c r="AA3" s="93"/>
      <c r="AB3" s="93"/>
      <c r="AC3" s="93"/>
      <c r="AD3" s="93"/>
    </row>
    <row r="4" spans="1:30" x14ac:dyDescent="0.25">
      <c r="A4" s="9"/>
      <c r="B4" s="112" t="s">
        <v>74</v>
      </c>
      <c r="C4" s="113" t="s">
        <v>78</v>
      </c>
      <c r="D4" s="114" t="s">
        <v>75</v>
      </c>
      <c r="E4" s="115" t="s">
        <v>37</v>
      </c>
      <c r="F4" s="111"/>
      <c r="G4" s="116">
        <v>1</v>
      </c>
      <c r="H4" s="116"/>
      <c r="I4" s="116"/>
      <c r="J4" s="117"/>
      <c r="K4" s="117" t="s">
        <v>79</v>
      </c>
      <c r="L4" s="116"/>
      <c r="M4" s="116">
        <v>1</v>
      </c>
      <c r="N4" s="116"/>
      <c r="O4" s="118">
        <v>1</v>
      </c>
      <c r="P4" s="118"/>
      <c r="Q4" s="119" t="s">
        <v>80</v>
      </c>
      <c r="R4" s="119" t="s">
        <v>81</v>
      </c>
      <c r="S4" s="119"/>
      <c r="T4" s="119" t="s">
        <v>82</v>
      </c>
      <c r="U4" s="119" t="s">
        <v>83</v>
      </c>
      <c r="V4" s="120">
        <v>0.25</v>
      </c>
      <c r="W4" s="121" t="s">
        <v>76</v>
      </c>
      <c r="X4" s="122" t="s">
        <v>77</v>
      </c>
      <c r="Y4" s="93"/>
      <c r="Z4" s="93"/>
      <c r="AA4" s="93"/>
      <c r="AB4" s="93"/>
      <c r="AC4" s="93"/>
      <c r="AD4" s="93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3"/>
      <c r="Z5" s="93"/>
      <c r="AA5" s="93"/>
      <c r="AB5" s="93"/>
      <c r="AC5" s="93"/>
      <c r="AD5" s="93"/>
    </row>
    <row r="6" spans="1:30" x14ac:dyDescent="0.25">
      <c r="A6" s="24"/>
      <c r="B6" s="102"/>
      <c r="C6" s="1"/>
      <c r="D6" s="102"/>
      <c r="E6" s="10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2"/>
      <c r="C7" s="1"/>
      <c r="D7" s="102"/>
      <c r="E7" s="10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2019-01-30T15:24:48Z</dcterms:modified>
</cp:coreProperties>
</file>