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9" i="1"/>
  <c r="O7" i="1"/>
  <c r="O6" i="1"/>
  <c r="O4" i="1"/>
  <c r="O12" i="1" s="1"/>
  <c r="M11" i="1"/>
  <c r="O10" i="1"/>
  <c r="M10" i="1"/>
  <c r="M9" i="1"/>
  <c r="M7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/>
  <c r="S12" i="1"/>
  <c r="H17" i="1"/>
  <c r="R12" i="1"/>
  <c r="G17" i="1"/>
  <c r="Q12" i="1"/>
  <c r="F17" i="1"/>
  <c r="P12" i="1"/>
  <c r="E17" i="1" s="1"/>
  <c r="L12" i="1"/>
  <c r="K12" i="1"/>
  <c r="J12" i="1"/>
  <c r="I12" i="1"/>
  <c r="D13" i="1" s="1"/>
  <c r="I16" i="1"/>
  <c r="I19" i="1" s="1"/>
  <c r="H12" i="1"/>
  <c r="H16" i="1"/>
  <c r="G12" i="1"/>
  <c r="G16" i="1" s="1"/>
  <c r="G19" i="1" s="1"/>
  <c r="F12" i="1"/>
  <c r="F16" i="1"/>
  <c r="K16" i="1" s="1"/>
  <c r="E12" i="1"/>
  <c r="E16" i="1" s="1"/>
  <c r="H19" i="1"/>
  <c r="E19" i="1" l="1"/>
  <c r="L19" i="1" s="1"/>
  <c r="M16" i="1"/>
  <c r="L16" i="1"/>
  <c r="M19" i="1"/>
  <c r="K17" i="1"/>
  <c r="L17" i="1"/>
  <c r="M17" i="1"/>
  <c r="O16" i="1"/>
  <c r="O19" i="1" s="1"/>
  <c r="N12" i="1"/>
  <c r="N16" i="1" s="1"/>
  <c r="F19" i="1"/>
  <c r="K19" i="1" s="1"/>
</calcChain>
</file>

<file path=xl/sharedStrings.xml><?xml version="1.0" encoding="utf-8"?>
<sst xmlns="http://schemas.openxmlformats.org/spreadsheetml/2006/main" count="137" uniqueCount="92">
  <si>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</si>
  <si>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</si>
  <si>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</si>
  <si>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</si>
  <si>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</si>
  <si>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</si>
  <si>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</si>
  <si>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</si>
  <si>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</si>
  <si>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</si>
  <si>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</si>
  <si>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</si>
  <si>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</si>
  <si>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</si>
  <si>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</si>
  <si>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</si>
  <si>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</si>
  <si>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</si>
  <si>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</si>
  <si>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</si>
  <si>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</si>
  <si>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</si>
  <si>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</si>
  <si>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</si>
  <si>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</si>
  <si>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</si>
  <si>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</si>
  <si>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</si>
  <si>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</si>
  <si>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</si>
  <si>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</si>
  <si>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</si>
  <si>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</si>
  <si>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</si>
  <si>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</si>
  <si>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Erja Räsänen</t>
  </si>
  <si>
    <t>2.1.1977</t>
  </si>
  <si>
    <t>2.</t>
  </si>
  <si>
    <t>SiiPe</t>
  </si>
  <si>
    <t>pve, mitalisarja, finaalit</t>
  </si>
  <si>
    <t>4.</t>
  </si>
  <si>
    <t>play off</t>
  </si>
  <si>
    <t>9.</t>
  </si>
  <si>
    <t>7.</t>
  </si>
  <si>
    <t>Hymy</t>
  </si>
  <si>
    <t>5.</t>
  </si>
  <si>
    <t>6.</t>
  </si>
  <si>
    <t>Lippo</t>
  </si>
  <si>
    <t>Hymy = Kajaanin Hymy  (1997)</t>
  </si>
  <si>
    <t>SiiPe = Siilinjärven Pesis  (1987)</t>
  </si>
  <si>
    <t>Lippo = Oulun Lippo  (1955)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</si>
  <si>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</si>
  <si>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</si>
  <si>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</si>
  <si>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</si>
  <si>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</si>
  <si>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</si>
  <si>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</si>
  <si>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08.05. 1994  SiiPe - Roihu  1-0  (1-1, 10-0)</t>
  </si>
  <si>
    <t xml:space="preserve">  17 v   4 kk   6 pv</t>
  </si>
  <si>
    <t>03.08. 1994  ViU - SiiPe  1-1  (10-2, 5-11)</t>
  </si>
  <si>
    <t>8.  ottelu</t>
  </si>
  <si>
    <t xml:space="preserve">  17 v   7 kk   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</si>
  <si>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</si>
  <si>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</si>
  <si>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</si>
  <si>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</si>
  <si>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</si>
  <si>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</si>
  <si>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</si>
  <si>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</si>
  <si>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</si>
  <si>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</si>
  <si>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</si>
  <si>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</si>
  <si>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</si>
  <si>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</si>
  <si>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1993  Sotkamo</t>
  </si>
  <si>
    <t xml:space="preserve">  2-15</t>
  </si>
  <si>
    <t>Itä</t>
  </si>
  <si>
    <t>I p</t>
  </si>
  <si>
    <t>Raimo Tuimala</t>
  </si>
  <si>
    <t>328</t>
  </si>
  <si>
    <t>23.07. 1994  Loimaa</t>
  </si>
  <si>
    <t xml:space="preserve">  2-26</t>
  </si>
  <si>
    <t>Vesa Tervo</t>
  </si>
  <si>
    <t>5/5</t>
  </si>
  <si>
    <t>2/2</t>
  </si>
  <si>
    <t>3/3</t>
  </si>
  <si>
    <t>jok</t>
  </si>
  <si>
    <t>0/2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</si>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</sst>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14" xfId="0" applyNumberFormat="1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7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1994</v>
      </c>
      <c r="C4" s="42" t="s">
        <v>37</v>
      </c>
      <c r="D4" s="41" t="s">
        <v>38</v>
      </c>
      <c r="E4" s="27">
        <v>9</v>
      </c>
      <c r="F4" s="27">
        <v>0</v>
      </c>
      <c r="G4" s="27">
        <v>5</v>
      </c>
      <c r="H4" s="27">
        <v>1</v>
      </c>
      <c r="I4" s="27">
        <v>15</v>
      </c>
      <c r="J4" s="27">
        <v>5</v>
      </c>
      <c r="K4" s="27">
        <v>2</v>
      </c>
      <c r="L4" s="27">
        <v>3</v>
      </c>
      <c r="M4" s="27">
        <v>5</v>
      </c>
      <c r="N4" s="62">
        <v>0.68200000000000005</v>
      </c>
      <c r="O4" s="25">
        <f t="shared" ref="O4:O9" si="0">PRODUCT(I4/N4)</f>
        <v>21.994134897360702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55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1995</v>
      </c>
      <c r="C5" s="42"/>
      <c r="D5" s="41"/>
      <c r="E5" s="27"/>
      <c r="F5" s="27"/>
      <c r="G5" s="27"/>
      <c r="H5" s="27"/>
      <c r="I5" s="27"/>
      <c r="J5" s="27"/>
      <c r="K5" s="27"/>
      <c r="L5" s="27"/>
      <c r="M5" s="27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1996</v>
      </c>
      <c r="C6" s="42" t="s">
        <v>40</v>
      </c>
      <c r="D6" s="41" t="s">
        <v>38</v>
      </c>
      <c r="E6" s="27">
        <v>24</v>
      </c>
      <c r="F6" s="27">
        <v>0</v>
      </c>
      <c r="G6" s="27">
        <v>7</v>
      </c>
      <c r="H6" s="27">
        <v>8</v>
      </c>
      <c r="I6" s="27">
        <v>53</v>
      </c>
      <c r="J6" s="27">
        <v>24</v>
      </c>
      <c r="K6" s="27">
        <v>10</v>
      </c>
      <c r="L6" s="27">
        <v>12</v>
      </c>
      <c r="M6" s="27">
        <v>7</v>
      </c>
      <c r="N6" s="30">
        <v>0.40200000000000002</v>
      </c>
      <c r="O6" s="25">
        <f t="shared" si="0"/>
        <v>131.84079601990049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1997</v>
      </c>
      <c r="C7" s="42" t="s">
        <v>42</v>
      </c>
      <c r="D7" s="41" t="s">
        <v>38</v>
      </c>
      <c r="E7" s="27">
        <v>24</v>
      </c>
      <c r="F7" s="27">
        <v>1</v>
      </c>
      <c r="G7" s="27">
        <v>28</v>
      </c>
      <c r="H7" s="27">
        <v>9</v>
      </c>
      <c r="I7" s="27">
        <v>91</v>
      </c>
      <c r="J7" s="27">
        <v>17</v>
      </c>
      <c r="K7" s="27">
        <v>15</v>
      </c>
      <c r="L7" s="27">
        <v>30</v>
      </c>
      <c r="M7" s="27">
        <f>PRODUCT(F7+G7)</f>
        <v>29</v>
      </c>
      <c r="N7" s="30">
        <v>0.59099999999999997</v>
      </c>
      <c r="O7" s="25">
        <f t="shared" si="0"/>
        <v>153.97631133671743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1998</v>
      </c>
      <c r="C8" s="63"/>
      <c r="D8" s="64" t="s">
        <v>44</v>
      </c>
      <c r="E8" s="63"/>
      <c r="F8" s="65" t="s">
        <v>51</v>
      </c>
      <c r="G8" s="66"/>
      <c r="H8" s="67"/>
      <c r="I8" s="63"/>
      <c r="J8" s="63"/>
      <c r="K8" s="63"/>
      <c r="L8" s="63"/>
      <c r="M8" s="63"/>
      <c r="N8" s="6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1999</v>
      </c>
      <c r="C9" s="42" t="s">
        <v>43</v>
      </c>
      <c r="D9" s="41" t="s">
        <v>44</v>
      </c>
      <c r="E9" s="27">
        <v>17</v>
      </c>
      <c r="F9" s="27">
        <v>2</v>
      </c>
      <c r="G9" s="27">
        <v>8</v>
      </c>
      <c r="H9" s="27">
        <v>2</v>
      </c>
      <c r="I9" s="27">
        <v>36</v>
      </c>
      <c r="J9" s="27">
        <v>6</v>
      </c>
      <c r="K9" s="27">
        <v>5</v>
      </c>
      <c r="L9" s="27">
        <v>15</v>
      </c>
      <c r="M9" s="27">
        <f>PRODUCT(F9+G9)</f>
        <v>10</v>
      </c>
      <c r="N9" s="30">
        <v>0.51700000000000002</v>
      </c>
      <c r="O9" s="25">
        <f t="shared" si="0"/>
        <v>69.632495164410059</v>
      </c>
      <c r="P9" s="27">
        <v>3</v>
      </c>
      <c r="Q9" s="27">
        <v>0</v>
      </c>
      <c r="R9" s="27">
        <v>0</v>
      </c>
      <c r="S9" s="27">
        <v>0</v>
      </c>
      <c r="T9" s="27">
        <v>1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2000</v>
      </c>
      <c r="C10" s="42" t="s">
        <v>45</v>
      </c>
      <c r="D10" s="41" t="s">
        <v>44</v>
      </c>
      <c r="E10" s="27">
        <v>22</v>
      </c>
      <c r="F10" s="27">
        <v>1</v>
      </c>
      <c r="G10" s="27">
        <v>28</v>
      </c>
      <c r="H10" s="27">
        <v>4</v>
      </c>
      <c r="I10" s="27">
        <v>43</v>
      </c>
      <c r="J10" s="27">
        <v>2</v>
      </c>
      <c r="K10" s="27">
        <v>1</v>
      </c>
      <c r="L10" s="27">
        <v>11</v>
      </c>
      <c r="M10" s="27">
        <f>PRODUCT(F10+G10)</f>
        <v>29</v>
      </c>
      <c r="N10" s="30">
        <v>0.38400000000000001</v>
      </c>
      <c r="O10" s="25">
        <f>PRODUCT(I10/N10)</f>
        <v>111.97916666666667</v>
      </c>
      <c r="P10" s="27">
        <v>3</v>
      </c>
      <c r="Q10" s="27">
        <v>0</v>
      </c>
      <c r="R10" s="27">
        <v>1</v>
      </c>
      <c r="S10" s="27">
        <v>0</v>
      </c>
      <c r="T10" s="27">
        <v>4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2001</v>
      </c>
      <c r="C11" s="42" t="s">
        <v>46</v>
      </c>
      <c r="D11" s="41" t="s">
        <v>47</v>
      </c>
      <c r="E11" s="27">
        <v>24</v>
      </c>
      <c r="F11" s="27">
        <v>0</v>
      </c>
      <c r="G11" s="27">
        <v>37</v>
      </c>
      <c r="H11" s="27">
        <v>5</v>
      </c>
      <c r="I11" s="27">
        <v>57</v>
      </c>
      <c r="J11" s="27">
        <v>1</v>
      </c>
      <c r="K11" s="27">
        <v>5</v>
      </c>
      <c r="L11" s="27">
        <v>14</v>
      </c>
      <c r="M11" s="27">
        <f>PRODUCT(F11+G11)</f>
        <v>37</v>
      </c>
      <c r="N11" s="30">
        <v>0.38</v>
      </c>
      <c r="O11" s="25">
        <f>PRODUCT(I11/N11)</f>
        <v>150</v>
      </c>
      <c r="P11" s="27">
        <v>5</v>
      </c>
      <c r="Q11" s="27">
        <v>0</v>
      </c>
      <c r="R11" s="27">
        <v>8</v>
      </c>
      <c r="S11" s="27">
        <v>1</v>
      </c>
      <c r="T11" s="27">
        <v>11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120</v>
      </c>
      <c r="F12" s="19">
        <f t="shared" si="1"/>
        <v>4</v>
      </c>
      <c r="G12" s="19">
        <f t="shared" si="1"/>
        <v>113</v>
      </c>
      <c r="H12" s="19">
        <f t="shared" si="1"/>
        <v>29</v>
      </c>
      <c r="I12" s="19">
        <f t="shared" si="1"/>
        <v>295</v>
      </c>
      <c r="J12" s="19">
        <f t="shared" si="1"/>
        <v>55</v>
      </c>
      <c r="K12" s="19">
        <f t="shared" si="1"/>
        <v>38</v>
      </c>
      <c r="L12" s="19">
        <f t="shared" si="1"/>
        <v>85</v>
      </c>
      <c r="M12" s="19">
        <f t="shared" si="1"/>
        <v>117</v>
      </c>
      <c r="N12" s="31">
        <f>PRODUCT(I12/O12)</f>
        <v>0.46135350816391679</v>
      </c>
      <c r="O12" s="32">
        <f>SUM(O4:O11)</f>
        <v>639.42290408505539</v>
      </c>
      <c r="P12" s="19">
        <f t="shared" ref="P12:AE12" si="2">SUM(P4:P11)</f>
        <v>11</v>
      </c>
      <c r="Q12" s="19">
        <f t="shared" si="2"/>
        <v>0</v>
      </c>
      <c r="R12" s="19">
        <f t="shared" si="2"/>
        <v>9</v>
      </c>
      <c r="S12" s="19">
        <f t="shared" si="2"/>
        <v>1</v>
      </c>
      <c r="T12" s="19">
        <f t="shared" si="2"/>
        <v>16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0</v>
      </c>
      <c r="AD12" s="19">
        <f t="shared" si="2"/>
        <v>1</v>
      </c>
      <c r="AE12" s="19">
        <f t="shared" si="2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SUM(F12:H12)+((I12-F12-G12)/3)+(E12/3)+(Z12*25)+(AA12*25)+(AB12*10)+(AC12*25)+(AD12*20)+(AE12*15)-20</f>
        <v>245.33333333333337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52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120</v>
      </c>
      <c r="F16" s="27">
        <f>PRODUCT(F12)</f>
        <v>4</v>
      </c>
      <c r="G16" s="27">
        <f>PRODUCT(G12)</f>
        <v>113</v>
      </c>
      <c r="H16" s="27">
        <f>PRODUCT(H12)</f>
        <v>29</v>
      </c>
      <c r="I16" s="27">
        <f>PRODUCT(I12)</f>
        <v>295</v>
      </c>
      <c r="J16" s="1"/>
      <c r="K16" s="44">
        <f>PRODUCT((F16+G16)/E16)</f>
        <v>0.97499999999999998</v>
      </c>
      <c r="L16" s="44">
        <f>PRODUCT(H16/E16)</f>
        <v>0.24166666666666667</v>
      </c>
      <c r="M16" s="44">
        <f>PRODUCT(I16/E16)</f>
        <v>2.4583333333333335</v>
      </c>
      <c r="N16" s="30">
        <f>PRODUCT(N12)</f>
        <v>0.46135350816391679</v>
      </c>
      <c r="O16" s="25">
        <f>PRODUCT(O12)</f>
        <v>639.42290408505539</v>
      </c>
      <c r="P16" s="70" t="s">
        <v>53</v>
      </c>
      <c r="Q16" s="71"/>
      <c r="R16" s="71"/>
      <c r="S16" s="72" t="s">
        <v>58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54</v>
      </c>
      <c r="AE16" s="72"/>
      <c r="AF16" s="74" t="s">
        <v>59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>
        <f>PRODUCT(P12)</f>
        <v>11</v>
      </c>
      <c r="F17" s="27">
        <f>PRODUCT(Q12)</f>
        <v>0</v>
      </c>
      <c r="G17" s="27">
        <f>PRODUCT(R12)</f>
        <v>9</v>
      </c>
      <c r="H17" s="27">
        <f>PRODUCT(S12)</f>
        <v>1</v>
      </c>
      <c r="I17" s="27">
        <f>PRODUCT(T12)</f>
        <v>16</v>
      </c>
      <c r="J17" s="1"/>
      <c r="K17" s="44">
        <f>PRODUCT((F17+G17)/E17)</f>
        <v>0.81818181818181823</v>
      </c>
      <c r="L17" s="44">
        <f>PRODUCT(H17/E17)</f>
        <v>9.0909090909090912E-2</v>
      </c>
      <c r="M17" s="44">
        <f>PRODUCT(I17/E17)</f>
        <v>1.4545454545454546</v>
      </c>
      <c r="N17" s="30"/>
      <c r="O17" s="25"/>
      <c r="P17" s="75" t="s">
        <v>55</v>
      </c>
      <c r="Q17" s="76"/>
      <c r="R17" s="76"/>
      <c r="S17" s="77" t="s">
        <v>58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 t="s">
        <v>54</v>
      </c>
      <c r="AE17" s="77"/>
      <c r="AF17" s="79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28"/>
      <c r="F18" s="28"/>
      <c r="G18" s="28"/>
      <c r="H18" s="28"/>
      <c r="I18" s="28"/>
      <c r="J18" s="1"/>
      <c r="K18" s="51"/>
      <c r="L18" s="51"/>
      <c r="M18" s="51"/>
      <c r="N18" s="52"/>
      <c r="O18" s="25"/>
      <c r="P18" s="75" t="s">
        <v>56</v>
      </c>
      <c r="Q18" s="76"/>
      <c r="R18" s="76"/>
      <c r="S18" s="77" t="s">
        <v>60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 t="s">
        <v>61</v>
      </c>
      <c r="AE18" s="77"/>
      <c r="AF18" s="79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131</v>
      </c>
      <c r="F19" s="19">
        <f>SUM(F16:F18)</f>
        <v>4</v>
      </c>
      <c r="G19" s="19">
        <f>SUM(G16:G18)</f>
        <v>122</v>
      </c>
      <c r="H19" s="19">
        <f>SUM(H16:H18)</f>
        <v>30</v>
      </c>
      <c r="I19" s="19">
        <f>SUM(I16:I18)</f>
        <v>311</v>
      </c>
      <c r="J19" s="1"/>
      <c r="K19" s="56">
        <f>PRODUCT((F19+G19)/E19)</f>
        <v>0.96183206106870234</v>
      </c>
      <c r="L19" s="56">
        <f>PRODUCT(H19/E19)</f>
        <v>0.22900763358778625</v>
      </c>
      <c r="M19" s="56">
        <f>PRODUCT(I19/E19)</f>
        <v>2.3740458015267176</v>
      </c>
      <c r="N19" s="31"/>
      <c r="O19" s="25">
        <f>SUM(O16:O18)</f>
        <v>639.42290408505539</v>
      </c>
      <c r="P19" s="80" t="s">
        <v>57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E19" s="82"/>
      <c r="AF19" s="8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8"/>
      <c r="N25" s="5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35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5" t="s">
        <v>63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2"/>
      <c r="R1" s="132"/>
      <c r="S1" s="132"/>
      <c r="T1" s="132"/>
      <c r="U1" s="132"/>
      <c r="V1" s="86"/>
      <c r="W1" s="87"/>
      <c r="X1" s="67"/>
      <c r="Y1" s="88"/>
      <c r="Z1" s="88"/>
      <c r="AA1" s="88"/>
      <c r="AB1" s="88"/>
      <c r="AC1" s="88"/>
      <c r="AD1" s="88"/>
    </row>
    <row r="2" spans="1:30" x14ac:dyDescent="0.25">
      <c r="A2" s="9"/>
      <c r="B2" s="103" t="s">
        <v>35</v>
      </c>
      <c r="C2" s="104" t="s">
        <v>36</v>
      </c>
      <c r="D2" s="105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3"/>
      <c r="R2" s="133"/>
      <c r="S2" s="133"/>
      <c r="T2" s="133"/>
      <c r="U2" s="133"/>
      <c r="V2" s="12"/>
      <c r="W2" s="89"/>
      <c r="X2" s="42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64</v>
      </c>
      <c r="C3" s="23" t="s">
        <v>65</v>
      </c>
      <c r="D3" s="91" t="s">
        <v>66</v>
      </c>
      <c r="E3" s="92" t="s">
        <v>1</v>
      </c>
      <c r="F3" s="25"/>
      <c r="G3" s="93" t="s">
        <v>67</v>
      </c>
      <c r="H3" s="94" t="s">
        <v>68</v>
      </c>
      <c r="I3" s="94" t="s">
        <v>31</v>
      </c>
      <c r="J3" s="18" t="s">
        <v>69</v>
      </c>
      <c r="K3" s="95" t="s">
        <v>70</v>
      </c>
      <c r="L3" s="95" t="s">
        <v>71</v>
      </c>
      <c r="M3" s="93" t="s">
        <v>72</v>
      </c>
      <c r="N3" s="93" t="s">
        <v>30</v>
      </c>
      <c r="O3" s="94" t="s">
        <v>73</v>
      </c>
      <c r="P3" s="93" t="s">
        <v>68</v>
      </c>
      <c r="Q3" s="134" t="s">
        <v>3</v>
      </c>
      <c r="R3" s="134">
        <v>1</v>
      </c>
      <c r="S3" s="134">
        <v>2</v>
      </c>
      <c r="T3" s="134">
        <v>3</v>
      </c>
      <c r="U3" s="134" t="s">
        <v>74</v>
      </c>
      <c r="V3" s="18" t="s">
        <v>21</v>
      </c>
      <c r="W3" s="17" t="s">
        <v>75</v>
      </c>
      <c r="X3" s="17" t="s">
        <v>76</v>
      </c>
      <c r="Y3" s="88"/>
      <c r="Z3" s="88"/>
      <c r="AA3" s="88"/>
      <c r="AB3" s="88"/>
      <c r="AC3" s="88"/>
      <c r="AD3" s="88"/>
    </row>
    <row r="4" spans="1:30" x14ac:dyDescent="0.25">
      <c r="A4" s="9"/>
      <c r="B4" s="110" t="s">
        <v>77</v>
      </c>
      <c r="C4" s="111" t="s">
        <v>78</v>
      </c>
      <c r="D4" s="106" t="s">
        <v>79</v>
      </c>
      <c r="E4" s="107" t="s">
        <v>38</v>
      </c>
      <c r="F4" s="112"/>
      <c r="G4" s="108"/>
      <c r="H4" s="108"/>
      <c r="I4" s="108">
        <v>1</v>
      </c>
      <c r="J4" s="108" t="s">
        <v>73</v>
      </c>
      <c r="K4" s="109">
        <v>3</v>
      </c>
      <c r="L4" s="108" t="s">
        <v>80</v>
      </c>
      <c r="M4" s="108">
        <v>1</v>
      </c>
      <c r="N4" s="108"/>
      <c r="O4" s="113"/>
      <c r="P4" s="113"/>
      <c r="Q4" s="114" t="s">
        <v>86</v>
      </c>
      <c r="R4" s="114"/>
      <c r="S4" s="114" t="s">
        <v>87</v>
      </c>
      <c r="T4" s="114" t="s">
        <v>88</v>
      </c>
      <c r="U4" s="114"/>
      <c r="V4" s="115">
        <v>1</v>
      </c>
      <c r="W4" s="116" t="s">
        <v>81</v>
      </c>
      <c r="X4" s="117" t="s">
        <v>82</v>
      </c>
      <c r="Y4" s="88"/>
      <c r="Z4" s="88"/>
      <c r="AA4" s="88"/>
      <c r="AB4" s="88"/>
      <c r="AC4" s="88"/>
      <c r="AD4" s="88"/>
    </row>
    <row r="5" spans="1:30" x14ac:dyDescent="0.25">
      <c r="A5" s="24"/>
      <c r="B5" s="110" t="s">
        <v>83</v>
      </c>
      <c r="C5" s="111" t="s">
        <v>84</v>
      </c>
      <c r="D5" s="106" t="s">
        <v>79</v>
      </c>
      <c r="E5" s="107" t="s">
        <v>38</v>
      </c>
      <c r="F5" s="112"/>
      <c r="G5" s="108"/>
      <c r="H5" s="108"/>
      <c r="I5" s="108">
        <v>1</v>
      </c>
      <c r="J5" s="108"/>
      <c r="K5" s="108" t="s">
        <v>89</v>
      </c>
      <c r="L5" s="108"/>
      <c r="M5" s="108">
        <v>1</v>
      </c>
      <c r="N5" s="108"/>
      <c r="O5" s="113"/>
      <c r="P5" s="113"/>
      <c r="Q5" s="114" t="s">
        <v>90</v>
      </c>
      <c r="R5" s="114"/>
      <c r="S5" s="114"/>
      <c r="T5" s="114"/>
      <c r="U5" s="114" t="s">
        <v>90</v>
      </c>
      <c r="V5" s="115">
        <v>0</v>
      </c>
      <c r="W5" s="116" t="s">
        <v>85</v>
      </c>
      <c r="X5" s="118">
        <v>2175</v>
      </c>
      <c r="Y5" s="88"/>
      <c r="Z5" s="88"/>
      <c r="AA5" s="88"/>
      <c r="AB5" s="88"/>
      <c r="AC5" s="88"/>
      <c r="AD5" s="88"/>
    </row>
    <row r="6" spans="1:30" x14ac:dyDescent="0.25">
      <c r="A6" s="24"/>
      <c r="B6" s="23" t="s">
        <v>9</v>
      </c>
      <c r="C6" s="18"/>
      <c r="D6" s="17"/>
      <c r="E6" s="119"/>
      <c r="F6" s="120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/>
      <c r="Q6" s="121" t="s">
        <v>91</v>
      </c>
      <c r="R6" s="121"/>
      <c r="S6" s="121" t="s">
        <v>87</v>
      </c>
      <c r="T6" s="121" t="s">
        <v>88</v>
      </c>
      <c r="U6" s="121" t="s">
        <v>90</v>
      </c>
      <c r="V6" s="31">
        <v>0.71399999999999997</v>
      </c>
      <c r="W6" s="122"/>
      <c r="X6" s="121"/>
      <c r="Y6" s="88"/>
      <c r="Z6" s="88"/>
      <c r="AA6" s="88"/>
      <c r="AB6" s="88"/>
      <c r="AC6" s="88"/>
      <c r="AD6" s="88"/>
    </row>
    <row r="7" spans="1:30" x14ac:dyDescent="0.25">
      <c r="A7" s="24"/>
      <c r="B7" s="123"/>
      <c r="C7" s="124"/>
      <c r="D7" s="125"/>
      <c r="E7" s="126"/>
      <c r="F7" s="127"/>
      <c r="G7" s="124"/>
      <c r="H7" s="124"/>
      <c r="I7" s="124"/>
      <c r="J7" s="128"/>
      <c r="K7" s="128"/>
      <c r="L7" s="128"/>
      <c r="M7" s="124"/>
      <c r="N7" s="124"/>
      <c r="O7" s="124"/>
      <c r="P7" s="124"/>
      <c r="Q7" s="129"/>
      <c r="R7" s="129"/>
      <c r="S7" s="129"/>
      <c r="T7" s="129"/>
      <c r="U7" s="129"/>
      <c r="V7" s="124"/>
      <c r="W7" s="125"/>
      <c r="X7" s="130"/>
      <c r="Y7" s="88"/>
      <c r="Z7" s="88"/>
      <c r="AA7" s="88"/>
      <c r="AB7" s="88"/>
      <c r="AC7" s="88"/>
      <c r="AD7" s="88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31"/>
      <c r="R8" s="131"/>
      <c r="S8" s="131"/>
      <c r="T8" s="131"/>
      <c r="U8" s="131"/>
      <c r="V8" s="1"/>
      <c r="W8" s="96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31"/>
      <c r="R9" s="131"/>
      <c r="S9" s="131"/>
      <c r="T9" s="131"/>
      <c r="U9" s="131"/>
      <c r="V9" s="1"/>
      <c r="W9" s="96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1"/>
      <c r="R10" s="131"/>
      <c r="S10" s="131"/>
      <c r="T10" s="131"/>
      <c r="U10" s="131"/>
      <c r="V10" s="1"/>
      <c r="W10" s="96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1"/>
      <c r="R11" s="131"/>
      <c r="S11" s="131"/>
      <c r="T11" s="131"/>
      <c r="U11" s="131"/>
      <c r="V11" s="1"/>
      <c r="W11" s="96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1"/>
      <c r="R12" s="131"/>
      <c r="S12" s="131"/>
      <c r="T12" s="131"/>
      <c r="U12" s="131"/>
      <c r="V12" s="1"/>
      <c r="W12" s="96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1"/>
      <c r="R13" s="131"/>
      <c r="S13" s="131"/>
      <c r="T13" s="131"/>
      <c r="U13" s="131"/>
      <c r="V13" s="1"/>
      <c r="W13" s="96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1"/>
      <c r="R14" s="131"/>
      <c r="S14" s="131"/>
      <c r="T14" s="131"/>
      <c r="U14" s="131"/>
      <c r="V14" s="1"/>
      <c r="W14" s="96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1"/>
      <c r="R15" s="131"/>
      <c r="S15" s="131"/>
      <c r="T15" s="131"/>
      <c r="U15" s="131"/>
      <c r="V15" s="1"/>
      <c r="W15" s="96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1"/>
      <c r="R16" s="131"/>
      <c r="S16" s="131"/>
      <c r="T16" s="131"/>
      <c r="U16" s="131"/>
      <c r="V16" s="1"/>
      <c r="W16" s="96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1"/>
      <c r="R17" s="131"/>
      <c r="S17" s="131"/>
      <c r="T17" s="131"/>
      <c r="U17" s="131"/>
      <c r="V17" s="1"/>
      <c r="W17" s="96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1"/>
      <c r="R18" s="131"/>
      <c r="S18" s="131"/>
      <c r="T18" s="131"/>
      <c r="U18" s="131"/>
      <c r="V18" s="1"/>
      <c r="W18" s="96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1"/>
      <c r="R19" s="131"/>
      <c r="S19" s="131"/>
      <c r="T19" s="131"/>
      <c r="U19" s="131"/>
      <c r="V19" s="1"/>
      <c r="W19" s="96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1"/>
      <c r="R20" s="131"/>
      <c r="S20" s="131"/>
      <c r="T20" s="131"/>
      <c r="U20" s="131"/>
      <c r="V20" s="1"/>
      <c r="W20" s="96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1"/>
      <c r="R21" s="131"/>
      <c r="S21" s="131"/>
      <c r="T21" s="131"/>
      <c r="U21" s="131"/>
      <c r="V21" s="1"/>
      <c r="W21" s="96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1"/>
      <c r="R22" s="131"/>
      <c r="S22" s="131"/>
      <c r="T22" s="131"/>
      <c r="U22" s="131"/>
      <c r="V22" s="1"/>
      <c r="W22" s="96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1"/>
      <c r="R23" s="131"/>
      <c r="S23" s="131"/>
      <c r="T23" s="131"/>
      <c r="U23" s="131"/>
      <c r="V23" s="1"/>
      <c r="W23" s="96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1"/>
      <c r="R24" s="131"/>
      <c r="S24" s="131"/>
      <c r="T24" s="131"/>
      <c r="U24" s="131"/>
      <c r="V24" s="1"/>
      <c r="W24" s="96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1"/>
      <c r="R25" s="131"/>
      <c r="S25" s="131"/>
      <c r="T25" s="131"/>
      <c r="U25" s="131"/>
      <c r="V25" s="1"/>
      <c r="W25" s="96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1"/>
      <c r="R26" s="131"/>
      <c r="S26" s="131"/>
      <c r="T26" s="131"/>
      <c r="U26" s="131"/>
      <c r="V26" s="1"/>
      <c r="W26" s="96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1"/>
      <c r="R27" s="131"/>
      <c r="S27" s="131"/>
      <c r="T27" s="131"/>
      <c r="U27" s="131"/>
      <c r="V27" s="1"/>
      <c r="W27" s="96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1"/>
      <c r="R28" s="131"/>
      <c r="S28" s="131"/>
      <c r="T28" s="131"/>
      <c r="U28" s="131"/>
      <c r="V28" s="1"/>
      <c r="W28" s="96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1"/>
      <c r="R29" s="131"/>
      <c r="S29" s="131"/>
      <c r="T29" s="131"/>
      <c r="U29" s="131"/>
      <c r="V29" s="1"/>
      <c r="W29" s="96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1"/>
      <c r="R30" s="131"/>
      <c r="S30" s="131"/>
      <c r="T30" s="131"/>
      <c r="U30" s="131"/>
      <c r="V30" s="1"/>
      <c r="W30" s="96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1"/>
      <c r="R31" s="131"/>
      <c r="S31" s="131"/>
      <c r="T31" s="131"/>
      <c r="U31" s="131"/>
      <c r="V31" s="1"/>
      <c r="W31" s="96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1"/>
      <c r="R32" s="131"/>
      <c r="S32" s="131"/>
      <c r="T32" s="131"/>
      <c r="U32" s="131"/>
      <c r="V32" s="1"/>
      <c r="W32" s="96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1"/>
      <c r="R33" s="131"/>
      <c r="S33" s="131"/>
      <c r="T33" s="131"/>
      <c r="U33" s="131"/>
      <c r="V33" s="1"/>
      <c r="W33" s="96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1"/>
      <c r="R34" s="131"/>
      <c r="S34" s="131"/>
      <c r="T34" s="131"/>
      <c r="U34" s="131"/>
      <c r="V34" s="1"/>
      <c r="W34" s="96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2019-01-30T15:38:41Z</dcterms:modified>
</cp:coreProperties>
</file>