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O13" i="1" l="1"/>
  <c r="O12" i="1"/>
  <c r="O11" i="1"/>
  <c r="O10" i="1"/>
  <c r="O9" i="1"/>
  <c r="O8" i="1"/>
  <c r="O7" i="1"/>
  <c r="O6" i="1"/>
  <c r="O14" i="1" s="1"/>
  <c r="O5" i="1"/>
  <c r="M13" i="1"/>
  <c r="M12" i="1"/>
  <c r="M11" i="1"/>
  <c r="M10" i="1"/>
  <c r="M9" i="1"/>
  <c r="M8" i="1"/>
  <c r="M7" i="1"/>
  <c r="M6" i="1"/>
  <c r="M5" i="1"/>
  <c r="M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/>
  <c r="R14" i="1"/>
  <c r="G19" i="1"/>
  <c r="G21" i="1" s="1"/>
  <c r="Q14" i="1"/>
  <c r="F19" i="1"/>
  <c r="K19" i="1" s="1"/>
  <c r="P14" i="1"/>
  <c r="E19" i="1"/>
  <c r="L14" i="1"/>
  <c r="K14" i="1"/>
  <c r="J14" i="1"/>
  <c r="I14" i="1"/>
  <c r="I18" i="1" s="1"/>
  <c r="H14" i="1"/>
  <c r="H18" i="1"/>
  <c r="L18" i="1" s="1"/>
  <c r="G14" i="1"/>
  <c r="G18" i="1"/>
  <c r="F14" i="1"/>
  <c r="F18" i="1"/>
  <c r="F21" i="1" s="1"/>
  <c r="E14" i="1"/>
  <c r="E18" i="1"/>
  <c r="E21" i="1" s="1"/>
  <c r="L19" i="1"/>
  <c r="K18" i="1"/>
  <c r="D15" i="1"/>
  <c r="K21" i="1" l="1"/>
  <c r="M18" i="1"/>
  <c r="I21" i="1"/>
  <c r="M19" i="1"/>
  <c r="H21" i="1"/>
  <c r="L21" i="1" s="1"/>
  <c r="O18" i="1"/>
  <c r="O21" i="1" s="1"/>
  <c r="N14" i="1"/>
  <c r="N18" i="1" s="1"/>
  <c r="N21" i="1" l="1"/>
  <c r="M21" i="1"/>
</calcChain>
</file>

<file path=xl/sharedStrings.xml><?xml version="1.0" encoding="utf-8"?>
<sst xmlns="http://schemas.openxmlformats.org/spreadsheetml/2006/main" count="146" uniqueCount="97">
  <si>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</si>
  <si>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</si>
  <si>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</si>
  <si>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</si>
  <si>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</si>
  <si>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</si>
  <si>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</si>
  <si>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</si>
  <si>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</si>
  <si>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</si>
  <si>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</si>
  <si>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</si>
  <si>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</si>
  <si>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</si>
  <si>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</si>
  <si>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</si>
  <si>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</si>
  <si>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</si>
  <si>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</si>
  <si>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</si>
  <si>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</si>
  <si>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</si>
  <si>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</si>
  <si>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</si>
  <si>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</si>
  <si>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</si>
  <si>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</si>
  <si>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</si>
  <si>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</si>
  <si>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</si>
  <si>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</si>
  <si>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</si>
  <si>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</si>
  <si>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</si>
  <si>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</si>
  <si>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</si>
  <si>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</si>
  <si>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</si>
  <si>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</si>
  <si>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</si>
  <si>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</si>
  <si>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Anne Räisä</t>
  </si>
  <si>
    <t>9.</t>
  </si>
  <si>
    <t>SiiPe</t>
  </si>
  <si>
    <t>4.</t>
  </si>
  <si>
    <t>play off</t>
  </si>
  <si>
    <t>1.</t>
  </si>
  <si>
    <t>7.</t>
  </si>
  <si>
    <t>5.</t>
  </si>
  <si>
    <t>jatkosarja ja play off</t>
  </si>
  <si>
    <t>6.</t>
  </si>
  <si>
    <t>jatkosarja</t>
  </si>
  <si>
    <t>1.10.1979</t>
  </si>
  <si>
    <t>ykköspesis</t>
  </si>
  <si>
    <t>SiiPe  2</t>
  </si>
  <si>
    <t>SiiPe = Siilinjärven Pesis  (1987)</t>
  </si>
  <si>
    <t>15.05. 1997  Virkiä - SiiPe  1-0  (6-1, 1-1)</t>
  </si>
  <si>
    <t>2.  ottelu</t>
  </si>
  <si>
    <t>18.05. 1997  SiiPe - VäVi  1-0  (1-1, 16-0)</t>
  </si>
  <si>
    <t>7.  ottelu</t>
  </si>
  <si>
    <t>01.06. 1997  SiiPe - Roihu  2-0  (6-4, 7-5)</t>
  </si>
  <si>
    <t xml:space="preserve">  17 v   7 kk 14 pv</t>
  </si>
  <si>
    <t xml:space="preserve">  17 v   7 kk 17 pv</t>
  </si>
  <si>
    <t xml:space="preserve">  17 v   8 kk   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</si>
  <si>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</si>
  <si>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</si>
  <si>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</si>
  <si>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</si>
  <si>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</si>
  <si>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</si>
  <si>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</si>
  <si>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</si>
  <si>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</si>
  <si>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</si>
  <si>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</si>
  <si>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</si>
  <si>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</si>
  <si>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</si>
  <si>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1996  Kitee</t>
  </si>
  <si>
    <t>Itä</t>
  </si>
  <si>
    <t>Markku Koso</t>
  </si>
  <si>
    <t>4304</t>
  </si>
  <si>
    <t>17.08. 1997  Hyvinkää</t>
  </si>
  <si>
    <t>Pertti Laakso</t>
  </si>
  <si>
    <t>2652</t>
  </si>
  <si>
    <t xml:space="preserve">  0-2  (1-2, 4-6)</t>
  </si>
  <si>
    <t>jok</t>
  </si>
  <si>
    <t>1/5</t>
  </si>
  <si>
    <t>0/2</t>
  </si>
  <si>
    <t>1/2</t>
  </si>
  <si>
    <t>0/1</t>
  </si>
  <si>
    <t xml:space="preserve">  0-2  (0-6, 6-7)</t>
  </si>
  <si>
    <t>2v</t>
  </si>
  <si>
    <t>1/3</t>
  </si>
  <si>
    <t>2/4</t>
  </si>
  <si>
    <t>0/3</t>
  </si>
  <si>
    <t>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</si>
</sst>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0" xfId="0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11" xfId="0" applyNumberFormat="1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4.25" customHeight="1" x14ac:dyDescent="0.2">
      <c r="A4" s="1"/>
      <c r="B4" s="78">
        <v>1997</v>
      </c>
      <c r="C4" s="78"/>
      <c r="D4" s="79" t="s">
        <v>54</v>
      </c>
      <c r="E4" s="78"/>
      <c r="F4" s="80" t="s">
        <v>53</v>
      </c>
      <c r="G4" s="81"/>
      <c r="H4" s="82"/>
      <c r="I4" s="78"/>
      <c r="J4" s="78"/>
      <c r="K4" s="78"/>
      <c r="L4" s="78"/>
      <c r="M4" s="83"/>
      <c r="N4" s="8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1997</v>
      </c>
      <c r="C5" s="27" t="s">
        <v>42</v>
      </c>
      <c r="D5" s="29" t="s">
        <v>43</v>
      </c>
      <c r="E5" s="27">
        <v>24</v>
      </c>
      <c r="F5" s="27">
        <v>0</v>
      </c>
      <c r="G5" s="27">
        <v>7</v>
      </c>
      <c r="H5" s="27">
        <v>27</v>
      </c>
      <c r="I5" s="27">
        <v>89</v>
      </c>
      <c r="J5" s="27">
        <v>67</v>
      </c>
      <c r="K5" s="27">
        <v>4</v>
      </c>
      <c r="L5" s="27">
        <v>11</v>
      </c>
      <c r="M5" s="27">
        <f t="shared" ref="M5:M13" si="0">PRODUCT(F5+G5)</f>
        <v>7</v>
      </c>
      <c r="N5" s="30">
        <v>0.51400000000000001</v>
      </c>
      <c r="O5" s="37">
        <f>PRODUCT(I5/N5)</f>
        <v>173.15175097276264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1998</v>
      </c>
      <c r="C6" s="27" t="s">
        <v>44</v>
      </c>
      <c r="D6" s="29" t="s">
        <v>43</v>
      </c>
      <c r="E6" s="27">
        <v>22</v>
      </c>
      <c r="F6" s="27">
        <v>0</v>
      </c>
      <c r="G6" s="27">
        <v>2</v>
      </c>
      <c r="H6" s="27">
        <v>27</v>
      </c>
      <c r="I6" s="27">
        <v>90</v>
      </c>
      <c r="J6" s="27">
        <v>66</v>
      </c>
      <c r="K6" s="27">
        <v>8</v>
      </c>
      <c r="L6" s="27">
        <v>14</v>
      </c>
      <c r="M6" s="27">
        <f t="shared" si="0"/>
        <v>2</v>
      </c>
      <c r="N6" s="30">
        <v>0.497</v>
      </c>
      <c r="O6" s="37">
        <f t="shared" ref="O6:O13" si="1">PRODUCT(I6/N6)</f>
        <v>181.08651911468812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 t="s">
        <v>45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1999</v>
      </c>
      <c r="C7" s="27" t="s">
        <v>46</v>
      </c>
      <c r="D7" s="29" t="s">
        <v>43</v>
      </c>
      <c r="E7" s="27">
        <v>22</v>
      </c>
      <c r="F7" s="27">
        <v>0</v>
      </c>
      <c r="G7" s="27">
        <v>3</v>
      </c>
      <c r="H7" s="27">
        <v>25</v>
      </c>
      <c r="I7" s="27">
        <v>82</v>
      </c>
      <c r="J7" s="27">
        <v>70</v>
      </c>
      <c r="K7" s="27">
        <v>5</v>
      </c>
      <c r="L7" s="27">
        <v>4</v>
      </c>
      <c r="M7" s="27">
        <f t="shared" si="0"/>
        <v>3</v>
      </c>
      <c r="N7" s="30">
        <v>0.43</v>
      </c>
      <c r="O7" s="37">
        <f t="shared" si="1"/>
        <v>190.69767441860466</v>
      </c>
      <c r="P7" s="27">
        <v>10</v>
      </c>
      <c r="Q7" s="27">
        <v>1</v>
      </c>
      <c r="R7" s="27">
        <v>1</v>
      </c>
      <c r="S7" s="27">
        <v>11</v>
      </c>
      <c r="T7" s="27">
        <v>42</v>
      </c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66" t="s">
        <v>45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2000</v>
      </c>
      <c r="C8" s="27" t="s">
        <v>44</v>
      </c>
      <c r="D8" s="29" t="s">
        <v>43</v>
      </c>
      <c r="E8" s="27">
        <v>21</v>
      </c>
      <c r="F8" s="27">
        <v>1</v>
      </c>
      <c r="G8" s="27">
        <v>3</v>
      </c>
      <c r="H8" s="27">
        <v>33</v>
      </c>
      <c r="I8" s="27">
        <v>94</v>
      </c>
      <c r="J8" s="27">
        <v>59</v>
      </c>
      <c r="K8" s="27">
        <v>20</v>
      </c>
      <c r="L8" s="27">
        <v>11</v>
      </c>
      <c r="M8" s="27">
        <f t="shared" si="0"/>
        <v>4</v>
      </c>
      <c r="N8" s="30">
        <v>0.56000000000000005</v>
      </c>
      <c r="O8" s="37">
        <f t="shared" si="1"/>
        <v>167.85714285714283</v>
      </c>
      <c r="P8" s="27">
        <v>12</v>
      </c>
      <c r="Q8" s="27">
        <v>0</v>
      </c>
      <c r="R8" s="27">
        <v>1</v>
      </c>
      <c r="S8" s="27">
        <v>10</v>
      </c>
      <c r="T8" s="27">
        <v>36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 t="s">
        <v>45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2001</v>
      </c>
      <c r="C9" s="27" t="s">
        <v>47</v>
      </c>
      <c r="D9" s="29" t="s">
        <v>43</v>
      </c>
      <c r="E9" s="27">
        <v>15</v>
      </c>
      <c r="F9" s="27">
        <v>0</v>
      </c>
      <c r="G9" s="27">
        <v>0</v>
      </c>
      <c r="H9" s="27">
        <v>12</v>
      </c>
      <c r="I9" s="27">
        <v>33</v>
      </c>
      <c r="J9" s="27">
        <v>26</v>
      </c>
      <c r="K9" s="27">
        <v>3</v>
      </c>
      <c r="L9" s="27">
        <v>4</v>
      </c>
      <c r="M9" s="27">
        <f t="shared" si="0"/>
        <v>0</v>
      </c>
      <c r="N9" s="30">
        <v>0.35099999999999998</v>
      </c>
      <c r="O9" s="37">
        <f t="shared" si="1"/>
        <v>94.017094017094024</v>
      </c>
      <c r="P9" s="27">
        <v>3</v>
      </c>
      <c r="Q9" s="27">
        <v>0</v>
      </c>
      <c r="R9" s="27">
        <v>1</v>
      </c>
      <c r="S9" s="27">
        <v>0</v>
      </c>
      <c r="T9" s="27">
        <v>11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 t="s">
        <v>45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 t="s">
        <v>48</v>
      </c>
      <c r="D10" s="29" t="s">
        <v>43</v>
      </c>
      <c r="E10" s="27">
        <v>24</v>
      </c>
      <c r="F10" s="27">
        <v>0</v>
      </c>
      <c r="G10" s="27">
        <v>2</v>
      </c>
      <c r="H10" s="27">
        <v>31</v>
      </c>
      <c r="I10" s="27">
        <v>87</v>
      </c>
      <c r="J10" s="27">
        <v>77</v>
      </c>
      <c r="K10" s="27">
        <v>4</v>
      </c>
      <c r="L10" s="27">
        <v>4</v>
      </c>
      <c r="M10" s="27">
        <f t="shared" si="0"/>
        <v>2</v>
      </c>
      <c r="N10" s="30">
        <v>0.54400000000000004</v>
      </c>
      <c r="O10" s="37">
        <f t="shared" si="1"/>
        <v>159.92647058823528</v>
      </c>
      <c r="P10" s="27">
        <v>3</v>
      </c>
      <c r="Q10" s="27">
        <v>0</v>
      </c>
      <c r="R10" s="27">
        <v>0</v>
      </c>
      <c r="S10" s="27">
        <v>2</v>
      </c>
      <c r="T10" s="27">
        <v>7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2003</v>
      </c>
      <c r="C11" s="27" t="s">
        <v>44</v>
      </c>
      <c r="D11" s="29" t="s">
        <v>43</v>
      </c>
      <c r="E11" s="27">
        <v>20</v>
      </c>
      <c r="F11" s="27">
        <v>0</v>
      </c>
      <c r="G11" s="27">
        <v>0</v>
      </c>
      <c r="H11" s="27">
        <v>27</v>
      </c>
      <c r="I11" s="27">
        <v>72</v>
      </c>
      <c r="J11" s="27">
        <v>65</v>
      </c>
      <c r="K11" s="27">
        <v>4</v>
      </c>
      <c r="L11" s="27">
        <v>3</v>
      </c>
      <c r="M11" s="27">
        <f t="shared" si="0"/>
        <v>0</v>
      </c>
      <c r="N11" s="30">
        <v>0.55400000000000005</v>
      </c>
      <c r="O11" s="37">
        <f t="shared" si="1"/>
        <v>129.96389891696751</v>
      </c>
      <c r="P11" s="27">
        <v>15</v>
      </c>
      <c r="Q11" s="27">
        <v>2</v>
      </c>
      <c r="R11" s="27">
        <v>1</v>
      </c>
      <c r="S11" s="27">
        <v>12</v>
      </c>
      <c r="T11" s="27">
        <v>49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2004</v>
      </c>
      <c r="C12" s="27" t="s">
        <v>44</v>
      </c>
      <c r="D12" s="29" t="s">
        <v>43</v>
      </c>
      <c r="E12" s="27">
        <v>20</v>
      </c>
      <c r="F12" s="27">
        <v>1</v>
      </c>
      <c r="G12" s="27">
        <v>1</v>
      </c>
      <c r="H12" s="27">
        <v>23</v>
      </c>
      <c r="I12" s="27">
        <v>75</v>
      </c>
      <c r="J12" s="27">
        <v>44</v>
      </c>
      <c r="K12" s="27">
        <v>22</v>
      </c>
      <c r="L12" s="27">
        <v>7</v>
      </c>
      <c r="M12" s="27">
        <f t="shared" si="0"/>
        <v>2</v>
      </c>
      <c r="N12" s="30">
        <v>0.59099999999999997</v>
      </c>
      <c r="O12" s="37">
        <f t="shared" si="1"/>
        <v>126.90355329949239</v>
      </c>
      <c r="P12" s="27">
        <v>12</v>
      </c>
      <c r="Q12" s="27">
        <v>0</v>
      </c>
      <c r="R12" s="27">
        <v>0</v>
      </c>
      <c r="S12" s="27">
        <v>9</v>
      </c>
      <c r="T12" s="27">
        <v>36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6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2005</v>
      </c>
      <c r="C13" s="27" t="s">
        <v>50</v>
      </c>
      <c r="D13" s="29" t="s">
        <v>43</v>
      </c>
      <c r="E13" s="27">
        <v>20</v>
      </c>
      <c r="F13" s="27">
        <v>2</v>
      </c>
      <c r="G13" s="27">
        <v>1</v>
      </c>
      <c r="H13" s="27">
        <v>22</v>
      </c>
      <c r="I13" s="27">
        <v>92</v>
      </c>
      <c r="J13" s="27">
        <v>73</v>
      </c>
      <c r="K13" s="27">
        <v>10</v>
      </c>
      <c r="L13" s="27">
        <v>6</v>
      </c>
      <c r="M13" s="27">
        <f t="shared" si="0"/>
        <v>3</v>
      </c>
      <c r="N13" s="30">
        <v>0.61699999999999999</v>
      </c>
      <c r="O13" s="37">
        <f t="shared" si="1"/>
        <v>149.10858995137764</v>
      </c>
      <c r="P13" s="27">
        <v>7</v>
      </c>
      <c r="Q13" s="27">
        <v>0</v>
      </c>
      <c r="R13" s="27">
        <v>1</v>
      </c>
      <c r="S13" s="27">
        <v>9</v>
      </c>
      <c r="T13" s="27">
        <v>25</v>
      </c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6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2">SUM(E5:E13)</f>
        <v>188</v>
      </c>
      <c r="F14" s="19">
        <f t="shared" si="2"/>
        <v>4</v>
      </c>
      <c r="G14" s="19">
        <f t="shared" si="2"/>
        <v>19</v>
      </c>
      <c r="H14" s="19">
        <f t="shared" si="2"/>
        <v>227</v>
      </c>
      <c r="I14" s="19">
        <f t="shared" si="2"/>
        <v>714</v>
      </c>
      <c r="J14" s="19">
        <f t="shared" si="2"/>
        <v>547</v>
      </c>
      <c r="K14" s="19">
        <f t="shared" si="2"/>
        <v>80</v>
      </c>
      <c r="L14" s="19">
        <f t="shared" si="2"/>
        <v>64</v>
      </c>
      <c r="M14" s="19">
        <f t="shared" si="2"/>
        <v>23</v>
      </c>
      <c r="N14" s="31">
        <f>PRODUCT(I14/O14)</f>
        <v>0.52013797428252773</v>
      </c>
      <c r="O14" s="32">
        <f t="shared" ref="O14:AE14" si="3">SUM(O5:O13)</f>
        <v>1372.7126941363649</v>
      </c>
      <c r="P14" s="19">
        <f t="shared" si="3"/>
        <v>62</v>
      </c>
      <c r="Q14" s="19">
        <f t="shared" si="3"/>
        <v>3</v>
      </c>
      <c r="R14" s="19">
        <f t="shared" si="3"/>
        <v>5</v>
      </c>
      <c r="S14" s="19">
        <f t="shared" si="3"/>
        <v>53</v>
      </c>
      <c r="T14" s="19">
        <f t="shared" si="3"/>
        <v>206</v>
      </c>
      <c r="U14" s="19">
        <f t="shared" si="3"/>
        <v>0</v>
      </c>
      <c r="V14" s="19">
        <f t="shared" si="3"/>
        <v>0</v>
      </c>
      <c r="W14" s="19">
        <f t="shared" si="3"/>
        <v>0</v>
      </c>
      <c r="X14" s="19">
        <f t="shared" si="3"/>
        <v>0</v>
      </c>
      <c r="Y14" s="19">
        <f t="shared" si="3"/>
        <v>0</v>
      </c>
      <c r="Z14" s="19">
        <f t="shared" si="3"/>
        <v>0</v>
      </c>
      <c r="AA14" s="19">
        <f t="shared" si="3"/>
        <v>0</v>
      </c>
      <c r="AB14" s="19">
        <f t="shared" si="3"/>
        <v>0</v>
      </c>
      <c r="AC14" s="19">
        <f t="shared" si="3"/>
        <v>1</v>
      </c>
      <c r="AD14" s="19">
        <f t="shared" si="3"/>
        <v>0</v>
      </c>
      <c r="AE14" s="19">
        <f t="shared" si="3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568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188</v>
      </c>
      <c r="F18" s="27">
        <f>PRODUCT(F14)</f>
        <v>4</v>
      </c>
      <c r="G18" s="27">
        <f>PRODUCT(G14)</f>
        <v>19</v>
      </c>
      <c r="H18" s="27">
        <f>PRODUCT(H14)</f>
        <v>227</v>
      </c>
      <c r="I18" s="27">
        <f>PRODUCT(I14)</f>
        <v>714</v>
      </c>
      <c r="J18" s="1"/>
      <c r="K18" s="45">
        <f>PRODUCT((F18+G18)/E18)</f>
        <v>0.12234042553191489</v>
      </c>
      <c r="L18" s="45">
        <f>PRODUCT(H18/E18)</f>
        <v>1.2074468085106382</v>
      </c>
      <c r="M18" s="45">
        <f>PRODUCT(I18/E18)</f>
        <v>3.7978723404255321</v>
      </c>
      <c r="N18" s="30">
        <f>PRODUCT(N14)</f>
        <v>0.52013797428252773</v>
      </c>
      <c r="O18" s="25">
        <f>PRODUCT(O14)</f>
        <v>1372.7126941363649</v>
      </c>
      <c r="P18" s="46" t="s">
        <v>34</v>
      </c>
      <c r="Q18" s="47"/>
      <c r="R18" s="47"/>
      <c r="S18" s="48" t="s">
        <v>56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 t="s">
        <v>39</v>
      </c>
      <c r="AE18" s="49"/>
      <c r="AF18" s="50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18</v>
      </c>
      <c r="C19" s="52"/>
      <c r="D19" s="53"/>
      <c r="E19" s="27">
        <f>PRODUCT(P14)</f>
        <v>62</v>
      </c>
      <c r="F19" s="27">
        <f>PRODUCT(Q14)</f>
        <v>3</v>
      </c>
      <c r="G19" s="27">
        <f>PRODUCT(R14)</f>
        <v>5</v>
      </c>
      <c r="H19" s="27">
        <f>PRODUCT(S14)</f>
        <v>53</v>
      </c>
      <c r="I19" s="27">
        <f>PRODUCT(T14)</f>
        <v>206</v>
      </c>
      <c r="J19" s="1"/>
      <c r="K19" s="45">
        <f>PRODUCT((F19+G19)/E19)</f>
        <v>0.12903225806451613</v>
      </c>
      <c r="L19" s="45">
        <f>PRODUCT(H19/E19)</f>
        <v>0.85483870967741937</v>
      </c>
      <c r="M19" s="45">
        <f>PRODUCT(I19/E19)</f>
        <v>3.3225806451612905</v>
      </c>
      <c r="N19" s="30">
        <f>PRODUCT(I19/O19)</f>
        <v>0.4517543859649123</v>
      </c>
      <c r="O19" s="25">
        <v>456</v>
      </c>
      <c r="P19" s="54" t="s">
        <v>35</v>
      </c>
      <c r="Q19" s="55"/>
      <c r="R19" s="55"/>
      <c r="S19" s="56" t="s">
        <v>60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59</v>
      </c>
      <c r="AE19" s="57"/>
      <c r="AF19" s="58" t="s">
        <v>63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9" t="s">
        <v>19</v>
      </c>
      <c r="C20" s="60"/>
      <c r="D20" s="61"/>
      <c r="E20" s="28"/>
      <c r="F20" s="28"/>
      <c r="G20" s="28"/>
      <c r="H20" s="28"/>
      <c r="I20" s="28"/>
      <c r="J20" s="1"/>
      <c r="K20" s="62"/>
      <c r="L20" s="62"/>
      <c r="M20" s="62"/>
      <c r="N20" s="63"/>
      <c r="O20" s="25"/>
      <c r="P20" s="54" t="s">
        <v>36</v>
      </c>
      <c r="Q20" s="55"/>
      <c r="R20" s="55"/>
      <c r="S20" s="56" t="s">
        <v>58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7" t="s">
        <v>57</v>
      </c>
      <c r="AE20" s="57"/>
      <c r="AF20" s="58" t="s">
        <v>62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4" t="s">
        <v>20</v>
      </c>
      <c r="C21" s="65"/>
      <c r="D21" s="66"/>
      <c r="E21" s="19">
        <f>SUM(E18:E20)</f>
        <v>250</v>
      </c>
      <c r="F21" s="19">
        <f>SUM(F18:F20)</f>
        <v>7</v>
      </c>
      <c r="G21" s="19">
        <f>SUM(G18:G20)</f>
        <v>24</v>
      </c>
      <c r="H21" s="19">
        <f>SUM(H18:H20)</f>
        <v>280</v>
      </c>
      <c r="I21" s="19">
        <f>SUM(I18:I20)</f>
        <v>920</v>
      </c>
      <c r="J21" s="1"/>
      <c r="K21" s="67">
        <f>PRODUCT((F21+G21)/E21)</f>
        <v>0.124</v>
      </c>
      <c r="L21" s="67">
        <f>PRODUCT(H21/E21)</f>
        <v>1.1200000000000001</v>
      </c>
      <c r="M21" s="67">
        <f>PRODUCT(I21/E21)</f>
        <v>3.68</v>
      </c>
      <c r="N21" s="31">
        <f>PRODUCT(I21/O21)</f>
        <v>0.50308613427900051</v>
      </c>
      <c r="O21" s="25">
        <f>SUM(O18:O20)</f>
        <v>1828.7126941363649</v>
      </c>
      <c r="P21" s="68" t="s">
        <v>37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1"/>
      <c r="AF21" s="7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3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75"/>
      <c r="AI35" s="75"/>
      <c r="AJ35" s="75"/>
      <c r="AK35" s="75"/>
      <c r="AL35" s="75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73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5"/>
      <c r="AI36" s="75"/>
      <c r="AJ36" s="75"/>
      <c r="AK36" s="75"/>
      <c r="AL36" s="75"/>
    </row>
    <row r="37" spans="1:38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73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76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73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3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33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4" t="s">
        <v>64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30"/>
      <c r="R1" s="130"/>
      <c r="S1" s="130"/>
      <c r="T1" s="130"/>
      <c r="U1" s="130"/>
      <c r="V1" s="85"/>
      <c r="W1" s="86"/>
      <c r="X1" s="82"/>
      <c r="Y1" s="87"/>
      <c r="Z1" s="87"/>
      <c r="AA1" s="87"/>
      <c r="AB1" s="87"/>
      <c r="AC1" s="87"/>
      <c r="AD1" s="87"/>
    </row>
    <row r="2" spans="1:30" x14ac:dyDescent="0.25">
      <c r="A2" s="9"/>
      <c r="B2" s="103" t="s">
        <v>41</v>
      </c>
      <c r="C2" s="104" t="s">
        <v>52</v>
      </c>
      <c r="D2" s="88"/>
      <c r="E2" s="8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1"/>
      <c r="R2" s="131"/>
      <c r="S2" s="131"/>
      <c r="T2" s="131"/>
      <c r="U2" s="131"/>
      <c r="V2" s="12"/>
      <c r="W2" s="89"/>
      <c r="X2" s="43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65</v>
      </c>
      <c r="C3" s="23" t="s">
        <v>66</v>
      </c>
      <c r="D3" s="91" t="s">
        <v>67</v>
      </c>
      <c r="E3" s="92" t="s">
        <v>1</v>
      </c>
      <c r="F3" s="25"/>
      <c r="G3" s="93" t="s">
        <v>68</v>
      </c>
      <c r="H3" s="94" t="s">
        <v>69</v>
      </c>
      <c r="I3" s="94" t="s">
        <v>31</v>
      </c>
      <c r="J3" s="18" t="s">
        <v>70</v>
      </c>
      <c r="K3" s="95" t="s">
        <v>71</v>
      </c>
      <c r="L3" s="95" t="s">
        <v>72</v>
      </c>
      <c r="M3" s="93" t="s">
        <v>73</v>
      </c>
      <c r="N3" s="93" t="s">
        <v>30</v>
      </c>
      <c r="O3" s="94" t="s">
        <v>74</v>
      </c>
      <c r="P3" s="93" t="s">
        <v>69</v>
      </c>
      <c r="Q3" s="132" t="s">
        <v>3</v>
      </c>
      <c r="R3" s="132">
        <v>1</v>
      </c>
      <c r="S3" s="132">
        <v>2</v>
      </c>
      <c r="T3" s="132">
        <v>3</v>
      </c>
      <c r="U3" s="132" t="s">
        <v>75</v>
      </c>
      <c r="V3" s="18" t="s">
        <v>21</v>
      </c>
      <c r="W3" s="17" t="s">
        <v>76</v>
      </c>
      <c r="X3" s="17" t="s">
        <v>77</v>
      </c>
      <c r="Y3" s="87"/>
      <c r="Z3" s="87"/>
      <c r="AA3" s="87"/>
      <c r="AB3" s="87"/>
      <c r="AC3" s="87"/>
      <c r="AD3" s="87"/>
    </row>
    <row r="4" spans="1:30" x14ac:dyDescent="0.25">
      <c r="A4" s="9"/>
      <c r="B4" s="109" t="s">
        <v>78</v>
      </c>
      <c r="C4" s="110" t="s">
        <v>85</v>
      </c>
      <c r="D4" s="105" t="s">
        <v>79</v>
      </c>
      <c r="E4" s="106" t="s">
        <v>43</v>
      </c>
      <c r="F4" s="111"/>
      <c r="G4" s="107"/>
      <c r="H4" s="107"/>
      <c r="I4" s="107">
        <v>1</v>
      </c>
      <c r="J4" s="112"/>
      <c r="K4" s="112" t="s">
        <v>86</v>
      </c>
      <c r="L4" s="107"/>
      <c r="M4" s="107">
        <v>1</v>
      </c>
      <c r="N4" s="107"/>
      <c r="O4" s="113"/>
      <c r="P4" s="113">
        <v>1</v>
      </c>
      <c r="Q4" s="114" t="s">
        <v>87</v>
      </c>
      <c r="R4" s="114" t="s">
        <v>88</v>
      </c>
      <c r="S4" s="114" t="s">
        <v>89</v>
      </c>
      <c r="T4" s="114"/>
      <c r="U4" s="114" t="s">
        <v>90</v>
      </c>
      <c r="V4" s="115">
        <v>0.2</v>
      </c>
      <c r="W4" s="108" t="s">
        <v>80</v>
      </c>
      <c r="X4" s="116" t="s">
        <v>81</v>
      </c>
      <c r="Y4" s="87"/>
      <c r="Z4" s="87"/>
      <c r="AA4" s="87"/>
      <c r="AB4" s="87"/>
      <c r="AC4" s="87"/>
      <c r="AD4" s="87"/>
    </row>
    <row r="5" spans="1:30" x14ac:dyDescent="0.25">
      <c r="A5" s="24"/>
      <c r="B5" s="109" t="s">
        <v>82</v>
      </c>
      <c r="C5" s="110" t="s">
        <v>91</v>
      </c>
      <c r="D5" s="105" t="s">
        <v>79</v>
      </c>
      <c r="E5" s="106" t="s">
        <v>43</v>
      </c>
      <c r="F5" s="111"/>
      <c r="G5" s="107"/>
      <c r="H5" s="107"/>
      <c r="I5" s="107">
        <v>1</v>
      </c>
      <c r="J5" s="112" t="s">
        <v>92</v>
      </c>
      <c r="K5" s="112">
        <v>1</v>
      </c>
      <c r="L5" s="107"/>
      <c r="M5" s="107">
        <v>1</v>
      </c>
      <c r="N5" s="107"/>
      <c r="O5" s="113"/>
      <c r="P5" s="113">
        <v>1</v>
      </c>
      <c r="Q5" s="114" t="s">
        <v>93</v>
      </c>
      <c r="R5" s="114" t="s">
        <v>90</v>
      </c>
      <c r="S5" s="114" t="s">
        <v>89</v>
      </c>
      <c r="T5" s="114"/>
      <c r="U5" s="114"/>
      <c r="V5" s="115">
        <v>0.33333333333333331</v>
      </c>
      <c r="W5" s="108" t="s">
        <v>83</v>
      </c>
      <c r="X5" s="116" t="s">
        <v>84</v>
      </c>
      <c r="Y5" s="87"/>
      <c r="Z5" s="87"/>
      <c r="AA5" s="87"/>
      <c r="AB5" s="87"/>
      <c r="AC5" s="87"/>
      <c r="AD5" s="87"/>
    </row>
    <row r="6" spans="1:30" x14ac:dyDescent="0.25">
      <c r="A6" s="24"/>
      <c r="B6" s="23" t="s">
        <v>9</v>
      </c>
      <c r="C6" s="18"/>
      <c r="D6" s="17"/>
      <c r="E6" s="117"/>
      <c r="F6" s="118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/>
      <c r="P6" s="19">
        <v>2</v>
      </c>
      <c r="Q6" s="119" t="s">
        <v>96</v>
      </c>
      <c r="R6" s="119" t="s">
        <v>95</v>
      </c>
      <c r="S6" s="119" t="s">
        <v>94</v>
      </c>
      <c r="T6" s="119"/>
      <c r="U6" s="119" t="s">
        <v>90</v>
      </c>
      <c r="V6" s="31">
        <v>0.25</v>
      </c>
      <c r="W6" s="120"/>
      <c r="X6" s="119"/>
      <c r="Y6" s="87"/>
      <c r="Z6" s="87"/>
      <c r="AA6" s="87"/>
      <c r="AB6" s="87"/>
      <c r="AC6" s="87"/>
      <c r="AD6" s="87"/>
    </row>
    <row r="7" spans="1:30" x14ac:dyDescent="0.25">
      <c r="A7" s="24"/>
      <c r="B7" s="121"/>
      <c r="C7" s="122"/>
      <c r="D7" s="123"/>
      <c r="E7" s="124"/>
      <c r="F7" s="125"/>
      <c r="G7" s="122"/>
      <c r="H7" s="122"/>
      <c r="I7" s="122"/>
      <c r="J7" s="126"/>
      <c r="K7" s="126"/>
      <c r="L7" s="126"/>
      <c r="M7" s="122"/>
      <c r="N7" s="122"/>
      <c r="O7" s="122"/>
      <c r="P7" s="122"/>
      <c r="Q7" s="127"/>
      <c r="R7" s="127"/>
      <c r="S7" s="127"/>
      <c r="T7" s="127"/>
      <c r="U7" s="127"/>
      <c r="V7" s="122"/>
      <c r="W7" s="123"/>
      <c r="X7" s="128"/>
      <c r="Y7" s="87"/>
      <c r="Z7" s="87"/>
      <c r="AA7" s="87"/>
      <c r="AB7" s="87"/>
      <c r="AC7" s="87"/>
      <c r="AD7" s="87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29"/>
      <c r="R8" s="129"/>
      <c r="S8" s="129"/>
      <c r="T8" s="129"/>
      <c r="U8" s="129"/>
      <c r="V8" s="1"/>
      <c r="W8" s="96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29"/>
      <c r="R9" s="129"/>
      <c r="S9" s="129"/>
      <c r="T9" s="129"/>
      <c r="U9" s="129"/>
      <c r="V9" s="1"/>
      <c r="W9" s="96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9"/>
      <c r="R10" s="129"/>
      <c r="S10" s="129"/>
      <c r="T10" s="129"/>
      <c r="U10" s="129"/>
      <c r="V10" s="1"/>
      <c r="W10" s="96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9"/>
      <c r="R11" s="129"/>
      <c r="S11" s="129"/>
      <c r="T11" s="129"/>
      <c r="U11" s="129"/>
      <c r="V11" s="1"/>
      <c r="W11" s="96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9"/>
      <c r="R12" s="129"/>
      <c r="S12" s="129"/>
      <c r="T12" s="129"/>
      <c r="U12" s="129"/>
      <c r="V12" s="1"/>
      <c r="W12" s="96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9"/>
      <c r="R13" s="129"/>
      <c r="S13" s="129"/>
      <c r="T13" s="129"/>
      <c r="U13" s="129"/>
      <c r="V13" s="1"/>
      <c r="W13" s="96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9"/>
      <c r="R14" s="129"/>
      <c r="S14" s="129"/>
      <c r="T14" s="129"/>
      <c r="U14" s="129"/>
      <c r="V14" s="1"/>
      <c r="W14" s="96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9"/>
      <c r="R15" s="129"/>
      <c r="S15" s="129"/>
      <c r="T15" s="129"/>
      <c r="U15" s="129"/>
      <c r="V15" s="1"/>
      <c r="W15" s="96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9"/>
      <c r="R16" s="129"/>
      <c r="S16" s="129"/>
      <c r="T16" s="129"/>
      <c r="U16" s="129"/>
      <c r="V16" s="1"/>
      <c r="W16" s="96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9"/>
      <c r="R17" s="129"/>
      <c r="S17" s="129"/>
      <c r="T17" s="129"/>
      <c r="U17" s="129"/>
      <c r="V17" s="1"/>
      <c r="W17" s="96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9"/>
      <c r="R18" s="129"/>
      <c r="S18" s="129"/>
      <c r="T18" s="129"/>
      <c r="U18" s="129"/>
      <c r="V18" s="1"/>
      <c r="W18" s="96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9"/>
      <c r="R19" s="129"/>
      <c r="S19" s="129"/>
      <c r="T19" s="129"/>
      <c r="U19" s="129"/>
      <c r="V19" s="1"/>
      <c r="W19" s="96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9"/>
      <c r="R20" s="129"/>
      <c r="S20" s="129"/>
      <c r="T20" s="129"/>
      <c r="U20" s="129"/>
      <c r="V20" s="1"/>
      <c r="W20" s="96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9"/>
      <c r="R21" s="129"/>
      <c r="S21" s="129"/>
      <c r="T21" s="129"/>
      <c r="U21" s="129"/>
      <c r="V21" s="1"/>
      <c r="W21" s="96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9"/>
      <c r="R22" s="129"/>
      <c r="S22" s="129"/>
      <c r="T22" s="129"/>
      <c r="U22" s="129"/>
      <c r="V22" s="1"/>
      <c r="W22" s="96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9"/>
      <c r="R23" s="129"/>
      <c r="S23" s="129"/>
      <c r="T23" s="129"/>
      <c r="U23" s="129"/>
      <c r="V23" s="1"/>
      <c r="W23" s="96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9"/>
      <c r="R24" s="129"/>
      <c r="S24" s="129"/>
      <c r="T24" s="129"/>
      <c r="U24" s="129"/>
      <c r="V24" s="1"/>
      <c r="W24" s="96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9"/>
      <c r="R25" s="129"/>
      <c r="S25" s="129"/>
      <c r="T25" s="129"/>
      <c r="U25" s="129"/>
      <c r="V25" s="1"/>
      <c r="W25" s="96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9"/>
      <c r="R26" s="129"/>
      <c r="S26" s="129"/>
      <c r="T26" s="129"/>
      <c r="U26" s="129"/>
      <c r="V26" s="1"/>
      <c r="W26" s="96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9"/>
      <c r="R27" s="129"/>
      <c r="S27" s="129"/>
      <c r="T27" s="129"/>
      <c r="U27" s="129"/>
      <c r="V27" s="1"/>
      <c r="W27" s="96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9"/>
      <c r="R28" s="129"/>
      <c r="S28" s="129"/>
      <c r="T28" s="129"/>
      <c r="U28" s="129"/>
      <c r="V28" s="1"/>
      <c r="W28" s="96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9"/>
      <c r="R29" s="129"/>
      <c r="S29" s="129"/>
      <c r="T29" s="129"/>
      <c r="U29" s="129"/>
      <c r="V29" s="1"/>
      <c r="W29" s="96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9"/>
      <c r="R30" s="129"/>
      <c r="S30" s="129"/>
      <c r="T30" s="129"/>
      <c r="U30" s="129"/>
      <c r="V30" s="1"/>
      <c r="W30" s="96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9"/>
      <c r="R31" s="129"/>
      <c r="S31" s="129"/>
      <c r="T31" s="129"/>
      <c r="U31" s="129"/>
      <c r="V31" s="1"/>
      <c r="W31" s="96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9"/>
      <c r="R32" s="129"/>
      <c r="S32" s="129"/>
      <c r="T32" s="129"/>
      <c r="U32" s="129"/>
      <c r="V32" s="1"/>
      <c r="W32" s="96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9"/>
      <c r="R33" s="129"/>
      <c r="S33" s="129"/>
      <c r="T33" s="129"/>
      <c r="U33" s="129"/>
      <c r="V33" s="1"/>
      <c r="W33" s="96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9"/>
      <c r="R34" s="129"/>
      <c r="S34" s="129"/>
      <c r="T34" s="129"/>
      <c r="U34" s="129"/>
      <c r="V34" s="1"/>
      <c r="W34" s="96"/>
      <c r="X34" s="1"/>
      <c r="Y34" s="87"/>
      <c r="Z34" s="87"/>
      <c r="AA34" s="87"/>
      <c r="AB34" s="87"/>
      <c r="AC34" s="87"/>
      <c r="AD3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2019-01-30T15:34:06Z</dcterms:modified>
</cp:coreProperties>
</file>