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6" i="2" l="1"/>
  <c r="O20" i="2"/>
  <c r="N20" i="2"/>
  <c r="M20" i="2"/>
  <c r="L20" i="2"/>
  <c r="AS16" i="2"/>
  <c r="AQ16" i="2"/>
  <c r="AP16" i="2"/>
  <c r="AO16" i="2"/>
  <c r="AN16" i="2"/>
  <c r="AM16" i="2"/>
  <c r="AG16" i="2"/>
  <c r="AE16" i="2"/>
  <c r="AF16" i="2" s="1"/>
  <c r="AD16" i="2"/>
  <c r="AC16" i="2"/>
  <c r="AB16" i="2"/>
  <c r="AA16" i="2"/>
  <c r="W16" i="2"/>
  <c r="V16" i="2" s="1"/>
  <c r="U16" i="2"/>
  <c r="T16" i="2"/>
  <c r="S16" i="2"/>
  <c r="R16" i="2"/>
  <c r="Q16" i="2"/>
  <c r="K16" i="2"/>
  <c r="I16" i="2"/>
  <c r="I20" i="2" s="1"/>
  <c r="H16" i="2"/>
  <c r="H20" i="2" s="1"/>
  <c r="G16" i="2"/>
  <c r="G20" i="2" s="1"/>
  <c r="F16" i="2"/>
  <c r="F20" i="2" s="1"/>
  <c r="E16" i="2"/>
  <c r="E20" i="2" s="1"/>
  <c r="K20" i="2" l="1"/>
  <c r="J20" i="2" s="1"/>
  <c r="K21" i="2"/>
  <c r="F21" i="2"/>
  <c r="H21" i="2"/>
  <c r="E21" i="2"/>
  <c r="E22" i="2" s="1"/>
  <c r="G21" i="2"/>
  <c r="AR16" i="2"/>
  <c r="G22" i="2"/>
  <c r="I21" i="2"/>
  <c r="I22" i="2" s="1"/>
  <c r="K22" i="2" l="1"/>
  <c r="N21" i="2"/>
  <c r="L21" i="2"/>
  <c r="F22" i="2"/>
  <c r="M21" i="2"/>
  <c r="H22" i="2"/>
  <c r="M22" i="2" s="1"/>
  <c r="O22" i="2"/>
  <c r="J22" i="2"/>
  <c r="J21" i="2"/>
  <c r="O21" i="2"/>
  <c r="N22" i="2" l="1"/>
  <c r="L22" i="2"/>
</calcChain>
</file>

<file path=xl/sharedStrings.xml><?xml version="1.0" encoding="utf-8"?>
<sst xmlns="http://schemas.openxmlformats.org/spreadsheetml/2006/main" count="95" uniqueCount="44">
  <si>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</si>
  <si>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</si>
  <si>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</si>
  <si>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</si>
  <si>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</si>
  <si>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</si>
  <si>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</si>
  <si>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</si>
  <si>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</si>
  <si>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</si>
  <si>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</si>
  <si>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</si>
  <si>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</si>
  <si>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LaJy = Laitilan Jyske  (1911)</t>
  </si>
  <si>
    <t>YKKÖSPESIS</t>
  </si>
  <si>
    <t>6.</t>
  </si>
  <si>
    <t>KöLa = Köyliön Lallit  (1946)</t>
  </si>
  <si>
    <t>MyVe = Mynämäen Vesa  (1920)</t>
  </si>
  <si>
    <t>11.</t>
  </si>
  <si>
    <t>KöLa</t>
  </si>
  <si>
    <t>14.</t>
  </si>
  <si>
    <t>Lauri Runola</t>
  </si>
  <si>
    <t>MyVe</t>
  </si>
  <si>
    <t>LaJy</t>
  </si>
  <si>
    <t>VM</t>
  </si>
  <si>
    <t>16.4.1983   Turku</t>
  </si>
  <si>
    <t>Kalannin Pallo-65  (1965),  kasvattajaseura</t>
  </si>
  <si>
    <t>1.</t>
  </si>
  <si>
    <t>8.</t>
  </si>
  <si>
    <t>7.</t>
  </si>
  <si>
    <t>10.</t>
  </si>
  <si>
    <t>3.</t>
  </si>
  <si>
    <t>5.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</si>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</sst>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21</v>
      </c>
      <c r="C1" s="2"/>
      <c r="D1" s="3"/>
      <c r="E1" s="4" t="s">
        <v>25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40" t="s">
        <v>36</v>
      </c>
      <c r="Y2" s="41"/>
      <c r="Z2" s="42"/>
      <c r="AA2" s="8" t="s">
        <v>7</v>
      </c>
      <c r="AB2" s="9"/>
      <c r="AC2" s="9"/>
      <c r="AD2" s="9"/>
      <c r="AE2" s="15"/>
      <c r="AF2" s="10"/>
      <c r="AG2" s="37"/>
      <c r="AH2" s="17" t="s">
        <v>37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1"/>
      <c r="E4" s="22"/>
      <c r="F4" s="22"/>
      <c r="G4" s="22"/>
      <c r="H4" s="35"/>
      <c r="I4" s="22"/>
      <c r="J4" s="44"/>
      <c r="K4" s="21"/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2001</v>
      </c>
      <c r="Y4" s="22" t="s">
        <v>30</v>
      </c>
      <c r="Z4" s="1" t="s">
        <v>22</v>
      </c>
      <c r="AA4" s="22">
        <v>17</v>
      </c>
      <c r="AB4" s="22">
        <v>2</v>
      </c>
      <c r="AC4" s="22">
        <v>8</v>
      </c>
      <c r="AD4" s="22">
        <v>7</v>
      </c>
      <c r="AE4" s="22">
        <v>44</v>
      </c>
      <c r="AF4" s="29">
        <v>0.48880000000000001</v>
      </c>
      <c r="AG4" s="67">
        <v>90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68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1"/>
      <c r="E5" s="22"/>
      <c r="F5" s="22"/>
      <c r="G5" s="22"/>
      <c r="H5" s="35"/>
      <c r="I5" s="22"/>
      <c r="J5" s="44"/>
      <c r="K5" s="21"/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/>
      <c r="Y5" s="22"/>
      <c r="Z5" s="1"/>
      <c r="AA5" s="22"/>
      <c r="AB5" s="22"/>
      <c r="AC5" s="22"/>
      <c r="AD5" s="22"/>
      <c r="AE5" s="22"/>
      <c r="AF5" s="29"/>
      <c r="AG5" s="67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68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1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2003</v>
      </c>
      <c r="Y6" s="22" t="s">
        <v>15</v>
      </c>
      <c r="Z6" s="1" t="s">
        <v>23</v>
      </c>
      <c r="AA6" s="22">
        <v>12</v>
      </c>
      <c r="AB6" s="22">
        <v>3</v>
      </c>
      <c r="AC6" s="22">
        <v>7</v>
      </c>
      <c r="AD6" s="22">
        <v>11</v>
      </c>
      <c r="AE6" s="22">
        <v>48</v>
      </c>
      <c r="AF6" s="29">
        <v>0.59250000000000003</v>
      </c>
      <c r="AG6" s="67">
        <v>81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68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1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>
        <v>2004</v>
      </c>
      <c r="Y7" s="22" t="s">
        <v>31</v>
      </c>
      <c r="Z7" s="1" t="s">
        <v>23</v>
      </c>
      <c r="AA7" s="22">
        <v>12</v>
      </c>
      <c r="AB7" s="22">
        <v>8</v>
      </c>
      <c r="AC7" s="22">
        <v>24</v>
      </c>
      <c r="AD7" s="22">
        <v>18</v>
      </c>
      <c r="AE7" s="22">
        <v>66</v>
      </c>
      <c r="AF7" s="29">
        <v>0.73329999999999995</v>
      </c>
      <c r="AG7" s="67">
        <v>90</v>
      </c>
      <c r="AH7" s="22" t="s">
        <v>27</v>
      </c>
      <c r="AI7" s="13"/>
      <c r="AJ7" s="22" t="s">
        <v>31</v>
      </c>
      <c r="AK7" s="13"/>
      <c r="AL7" s="18"/>
      <c r="AM7" s="22">
        <v>3</v>
      </c>
      <c r="AN7" s="22">
        <v>3</v>
      </c>
      <c r="AO7" s="22">
        <v>6</v>
      </c>
      <c r="AP7" s="22">
        <v>5</v>
      </c>
      <c r="AQ7" s="22">
        <v>19</v>
      </c>
      <c r="AR7" s="47">
        <v>0.6129</v>
      </c>
      <c r="AS7" s="68">
        <v>31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2005</v>
      </c>
      <c r="C8" s="23" t="s">
        <v>18</v>
      </c>
      <c r="D8" s="1" t="s">
        <v>19</v>
      </c>
      <c r="E8" s="22">
        <v>14</v>
      </c>
      <c r="F8" s="22">
        <v>0</v>
      </c>
      <c r="G8" s="22">
        <v>3</v>
      </c>
      <c r="H8" s="35">
        <v>0</v>
      </c>
      <c r="I8" s="22">
        <v>12</v>
      </c>
      <c r="J8" s="44">
        <v>0.24489795918367346</v>
      </c>
      <c r="K8" s="21">
        <v>49</v>
      </c>
      <c r="L8" s="45"/>
      <c r="M8" s="13"/>
      <c r="N8" s="13"/>
      <c r="O8" s="13"/>
      <c r="P8" s="18"/>
      <c r="Q8" s="22">
        <v>2</v>
      </c>
      <c r="R8" s="22">
        <v>0</v>
      </c>
      <c r="S8" s="35">
        <v>4</v>
      </c>
      <c r="T8" s="22">
        <v>0</v>
      </c>
      <c r="U8" s="22">
        <v>5</v>
      </c>
      <c r="V8" s="46">
        <v>0.41699999999999998</v>
      </c>
      <c r="W8" s="21">
        <v>12</v>
      </c>
      <c r="X8" s="22">
        <v>2005</v>
      </c>
      <c r="Y8" s="22" t="s">
        <v>32</v>
      </c>
      <c r="Z8" s="1" t="s">
        <v>23</v>
      </c>
      <c r="AA8" s="22">
        <v>1</v>
      </c>
      <c r="AB8" s="22">
        <v>0</v>
      </c>
      <c r="AC8" s="22">
        <v>3</v>
      </c>
      <c r="AD8" s="22">
        <v>0</v>
      </c>
      <c r="AE8" s="22">
        <v>4</v>
      </c>
      <c r="AF8" s="29">
        <v>0.57140000000000002</v>
      </c>
      <c r="AG8" s="67">
        <v>7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68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2006</v>
      </c>
      <c r="C9" s="23" t="s">
        <v>20</v>
      </c>
      <c r="D9" s="1" t="s">
        <v>19</v>
      </c>
      <c r="E9" s="22">
        <v>17</v>
      </c>
      <c r="F9" s="22">
        <v>0</v>
      </c>
      <c r="G9" s="22">
        <v>2</v>
      </c>
      <c r="H9" s="35">
        <v>0</v>
      </c>
      <c r="I9" s="22">
        <v>20</v>
      </c>
      <c r="J9" s="44">
        <v>0.34482758620689657</v>
      </c>
      <c r="K9" s="21">
        <v>58</v>
      </c>
      <c r="L9" s="45"/>
      <c r="M9" s="13"/>
      <c r="N9" s="13"/>
      <c r="O9" s="13"/>
      <c r="P9" s="18"/>
      <c r="Q9" s="22">
        <v>5</v>
      </c>
      <c r="R9" s="22">
        <v>0</v>
      </c>
      <c r="S9" s="35">
        <v>0</v>
      </c>
      <c r="T9" s="22">
        <v>0</v>
      </c>
      <c r="U9" s="22">
        <v>8</v>
      </c>
      <c r="V9" s="46">
        <v>0.29599999999999999</v>
      </c>
      <c r="W9" s="21">
        <v>27</v>
      </c>
      <c r="X9" s="22"/>
      <c r="Y9" s="22"/>
      <c r="Z9" s="1"/>
      <c r="AA9" s="22"/>
      <c r="AB9" s="22"/>
      <c r="AC9" s="22"/>
      <c r="AD9" s="22"/>
      <c r="AE9" s="22"/>
      <c r="AF9" s="29"/>
      <c r="AG9" s="67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68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1"/>
      <c r="E10" s="22"/>
      <c r="F10" s="22"/>
      <c r="G10" s="22"/>
      <c r="H10" s="35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5"/>
      <c r="T10" s="22"/>
      <c r="U10" s="22"/>
      <c r="V10" s="46"/>
      <c r="W10" s="21"/>
      <c r="X10" s="22">
        <v>2007</v>
      </c>
      <c r="Y10" s="22" t="s">
        <v>31</v>
      </c>
      <c r="Z10" s="1" t="s">
        <v>23</v>
      </c>
      <c r="AA10" s="22">
        <v>15</v>
      </c>
      <c r="AB10" s="22">
        <v>8</v>
      </c>
      <c r="AC10" s="22">
        <v>23</v>
      </c>
      <c r="AD10" s="22">
        <v>22</v>
      </c>
      <c r="AE10" s="22">
        <v>79</v>
      </c>
      <c r="AF10" s="29">
        <v>0.67520000000000002</v>
      </c>
      <c r="AG10" s="67">
        <v>117</v>
      </c>
      <c r="AH10" s="13"/>
      <c r="AI10" s="13"/>
      <c r="AJ10" s="13" t="s">
        <v>30</v>
      </c>
      <c r="AK10" s="13"/>
      <c r="AL10" s="18"/>
      <c r="AM10" s="22">
        <v>2</v>
      </c>
      <c r="AN10" s="22">
        <v>0</v>
      </c>
      <c r="AO10" s="22">
        <v>0</v>
      </c>
      <c r="AP10" s="22">
        <v>0</v>
      </c>
      <c r="AQ10" s="22">
        <v>8</v>
      </c>
      <c r="AR10" s="47">
        <v>0.5</v>
      </c>
      <c r="AS10" s="68">
        <v>16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1"/>
      <c r="E11" s="22"/>
      <c r="F11" s="22"/>
      <c r="G11" s="22"/>
      <c r="H11" s="35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5"/>
      <c r="T11" s="22"/>
      <c r="U11" s="22"/>
      <c r="V11" s="46"/>
      <c r="W11" s="21"/>
      <c r="X11" s="22">
        <v>2008</v>
      </c>
      <c r="Y11" s="22" t="s">
        <v>33</v>
      </c>
      <c r="Z11" s="1" t="s">
        <v>23</v>
      </c>
      <c r="AA11" s="22">
        <v>18</v>
      </c>
      <c r="AB11" s="22">
        <v>1</v>
      </c>
      <c r="AC11" s="22">
        <v>12</v>
      </c>
      <c r="AD11" s="22">
        <v>6</v>
      </c>
      <c r="AE11" s="22">
        <v>48</v>
      </c>
      <c r="AF11" s="29">
        <v>0.48</v>
      </c>
      <c r="AG11" s="67">
        <v>100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68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1"/>
      <c r="E12" s="22"/>
      <c r="F12" s="22"/>
      <c r="G12" s="22"/>
      <c r="H12" s="35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5"/>
      <c r="T12" s="22"/>
      <c r="U12" s="22"/>
      <c r="V12" s="46"/>
      <c r="W12" s="21"/>
      <c r="X12" s="22"/>
      <c r="Y12" s="22"/>
      <c r="Z12" s="1"/>
      <c r="AA12" s="22"/>
      <c r="AB12" s="22"/>
      <c r="AC12" s="22"/>
      <c r="AD12" s="22"/>
      <c r="AE12" s="22"/>
      <c r="AF12" s="29"/>
      <c r="AG12" s="67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68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1"/>
      <c r="E13" s="22"/>
      <c r="F13" s="22"/>
      <c r="G13" s="22"/>
      <c r="H13" s="35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5"/>
      <c r="T13" s="22"/>
      <c r="U13" s="22"/>
      <c r="V13" s="46"/>
      <c r="W13" s="21"/>
      <c r="X13" s="22">
        <v>2010</v>
      </c>
      <c r="Y13" s="22" t="s">
        <v>29</v>
      </c>
      <c r="Z13" s="1" t="s">
        <v>22</v>
      </c>
      <c r="AA13" s="22">
        <v>6</v>
      </c>
      <c r="AB13" s="22">
        <v>1</v>
      </c>
      <c r="AC13" s="22">
        <v>11</v>
      </c>
      <c r="AD13" s="22">
        <v>5</v>
      </c>
      <c r="AE13" s="22">
        <v>24</v>
      </c>
      <c r="AF13" s="29">
        <v>0.5454</v>
      </c>
      <c r="AG13" s="67">
        <v>44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68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1"/>
      <c r="E14" s="22"/>
      <c r="F14" s="22"/>
      <c r="G14" s="22"/>
      <c r="H14" s="35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5"/>
      <c r="T14" s="22"/>
      <c r="U14" s="22"/>
      <c r="V14" s="46"/>
      <c r="W14" s="21"/>
      <c r="X14" s="22">
        <v>2011</v>
      </c>
      <c r="Y14" s="22" t="s">
        <v>28</v>
      </c>
      <c r="Z14" s="1" t="s">
        <v>22</v>
      </c>
      <c r="AA14" s="22">
        <v>15</v>
      </c>
      <c r="AB14" s="22">
        <v>4</v>
      </c>
      <c r="AC14" s="22">
        <v>18</v>
      </c>
      <c r="AD14" s="22">
        <v>11</v>
      </c>
      <c r="AE14" s="22">
        <v>68</v>
      </c>
      <c r="AF14" s="29">
        <v>0.58620000000000005</v>
      </c>
      <c r="AG14" s="67">
        <v>116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68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1"/>
      <c r="E15" s="22"/>
      <c r="F15" s="22"/>
      <c r="G15" s="22"/>
      <c r="H15" s="35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5"/>
      <c r="T15" s="22"/>
      <c r="U15" s="22"/>
      <c r="V15" s="46"/>
      <c r="W15" s="21"/>
      <c r="X15" s="22">
        <v>2012</v>
      </c>
      <c r="Y15" s="22" t="s">
        <v>27</v>
      </c>
      <c r="Z15" s="1" t="s">
        <v>24</v>
      </c>
      <c r="AA15" s="22">
        <v>12</v>
      </c>
      <c r="AB15" s="22">
        <v>0</v>
      </c>
      <c r="AC15" s="22">
        <v>8</v>
      </c>
      <c r="AD15" s="22">
        <v>7</v>
      </c>
      <c r="AE15" s="22">
        <v>35</v>
      </c>
      <c r="AF15" s="29">
        <v>0.55549999999999999</v>
      </c>
      <c r="AG15" s="67">
        <v>63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68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36" t="s">
        <v>39</v>
      </c>
      <c r="C16" s="48"/>
      <c r="D16" s="49"/>
      <c r="E16" s="50">
        <f>SUM(E4:E15)</f>
        <v>31</v>
      </c>
      <c r="F16" s="50">
        <f>SUM(F4:F15)</f>
        <v>0</v>
      </c>
      <c r="G16" s="50">
        <f>SUM(G4:G15)</f>
        <v>5</v>
      </c>
      <c r="H16" s="50">
        <f>SUM(H4:H15)</f>
        <v>0</v>
      </c>
      <c r="I16" s="50">
        <f>SUM(I4:I15)</f>
        <v>32</v>
      </c>
      <c r="J16" s="51">
        <f>PRODUCT(I16/K16)</f>
        <v>0.29906542056074764</v>
      </c>
      <c r="K16" s="37">
        <f>SUM(K4:K15)</f>
        <v>107</v>
      </c>
      <c r="L16" s="17"/>
      <c r="M16" s="15"/>
      <c r="N16" s="52"/>
      <c r="O16" s="53"/>
      <c r="P16" s="18"/>
      <c r="Q16" s="50">
        <f>SUM(Q4:Q15)</f>
        <v>7</v>
      </c>
      <c r="R16" s="50">
        <f>SUM(R4:R15)</f>
        <v>0</v>
      </c>
      <c r="S16" s="50">
        <f>SUM(S4:S15)</f>
        <v>4</v>
      </c>
      <c r="T16" s="50">
        <f>SUM(T4:T15)</f>
        <v>0</v>
      </c>
      <c r="U16" s="50">
        <f>SUM(U4:U15)</f>
        <v>13</v>
      </c>
      <c r="V16" s="51">
        <f>PRODUCT(U16/W16)</f>
        <v>0.33333333333333331</v>
      </c>
      <c r="W16" s="37">
        <f>SUM(W4:W15)</f>
        <v>39</v>
      </c>
      <c r="X16" s="11" t="s">
        <v>39</v>
      </c>
      <c r="Y16" s="12"/>
      <c r="Z16" s="10"/>
      <c r="AA16" s="50">
        <f>SUM(AA4:AA15)</f>
        <v>108</v>
      </c>
      <c r="AB16" s="50">
        <f>SUM(AB4:AB15)</f>
        <v>27</v>
      </c>
      <c r="AC16" s="50">
        <f>SUM(AC4:AC15)</f>
        <v>114</v>
      </c>
      <c r="AD16" s="50">
        <f>SUM(AD4:AD15)</f>
        <v>87</v>
      </c>
      <c r="AE16" s="50">
        <f>SUM(AE4:AE15)</f>
        <v>416</v>
      </c>
      <c r="AF16" s="51">
        <f>PRODUCT(AE16/AG16)</f>
        <v>0.58757062146892658</v>
      </c>
      <c r="AG16" s="37">
        <f>SUM(AG4:AG15)</f>
        <v>708</v>
      </c>
      <c r="AH16" s="17"/>
      <c r="AI16" s="15"/>
      <c r="AJ16" s="52"/>
      <c r="AK16" s="53"/>
      <c r="AL16" s="18"/>
      <c r="AM16" s="50">
        <f>SUM(AM4:AM15)</f>
        <v>5</v>
      </c>
      <c r="AN16" s="50">
        <f>SUM(AN4:AN15)</f>
        <v>3</v>
      </c>
      <c r="AO16" s="50">
        <f>SUM(AO4:AO15)</f>
        <v>6</v>
      </c>
      <c r="AP16" s="50">
        <f>SUM(AP4:AP15)</f>
        <v>5</v>
      </c>
      <c r="AQ16" s="50">
        <f>SUM(AQ4:AQ15)</f>
        <v>27</v>
      </c>
      <c r="AR16" s="51">
        <f>PRODUCT(AQ16/AS16)</f>
        <v>0.57446808510638303</v>
      </c>
      <c r="AS16" s="43">
        <f>SUM(AS4:AS15)</f>
        <v>47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5"/>
      <c r="K17" s="21"/>
      <c r="L17" s="18"/>
      <c r="M17" s="18"/>
      <c r="N17" s="18"/>
      <c r="O17" s="18"/>
      <c r="P17" s="24"/>
      <c r="Q17" s="24"/>
      <c r="R17" s="26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25"/>
      <c r="AG17" s="21"/>
      <c r="AH17" s="18"/>
      <c r="AI17" s="18"/>
      <c r="AJ17" s="18"/>
      <c r="AK17" s="18"/>
      <c r="AL17" s="24"/>
      <c r="AM17" s="24"/>
      <c r="AN17" s="26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4" t="s">
        <v>40</v>
      </c>
      <c r="C18" s="55"/>
      <c r="D18" s="56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41</v>
      </c>
      <c r="O18" s="13" t="s">
        <v>42</v>
      </c>
      <c r="Q18" s="26"/>
      <c r="R18" s="26" t="s">
        <v>12</v>
      </c>
      <c r="S18" s="26"/>
      <c r="T18" s="24" t="s">
        <v>26</v>
      </c>
      <c r="U18" s="18"/>
      <c r="V18" s="21"/>
      <c r="W18" s="21"/>
      <c r="X18" s="57"/>
      <c r="Y18" s="57"/>
      <c r="Z18" s="57"/>
      <c r="AA18" s="57"/>
      <c r="AB18" s="57"/>
      <c r="AC18" s="26"/>
      <c r="AD18" s="26"/>
      <c r="AE18" s="26"/>
      <c r="AF18" s="24"/>
      <c r="AG18" s="24"/>
      <c r="AH18" s="24"/>
      <c r="AI18" s="24"/>
      <c r="AJ18" s="24"/>
      <c r="AK18" s="24"/>
      <c r="AM18" s="21"/>
      <c r="AN18" s="57"/>
      <c r="AO18" s="57"/>
      <c r="AP18" s="57"/>
      <c r="AQ18" s="57"/>
      <c r="AR18" s="57"/>
      <c r="AS18" s="57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7" t="s">
        <v>43</v>
      </c>
      <c r="C19" s="7"/>
      <c r="D19" s="28"/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9">
        <v>0</v>
      </c>
      <c r="K19" s="24">
        <v>0</v>
      </c>
      <c r="L19" s="60">
        <v>0</v>
      </c>
      <c r="M19" s="60">
        <v>0</v>
      </c>
      <c r="N19" s="60">
        <v>0</v>
      </c>
      <c r="O19" s="60">
        <v>0</v>
      </c>
      <c r="Q19" s="26"/>
      <c r="R19" s="26"/>
      <c r="S19" s="26"/>
      <c r="T19" s="24" t="s">
        <v>13</v>
      </c>
      <c r="U19" s="24"/>
      <c r="V19" s="24"/>
      <c r="W19" s="24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6"/>
      <c r="AO19" s="26"/>
      <c r="AP19" s="26"/>
      <c r="AQ19" s="26"/>
      <c r="AR19" s="26"/>
      <c r="AS19" s="26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1" t="s">
        <v>14</v>
      </c>
      <c r="C20" s="62"/>
      <c r="D20" s="63"/>
      <c r="E20" s="58">
        <f>PRODUCT(E16+Q16)</f>
        <v>38</v>
      </c>
      <c r="F20" s="58">
        <f>PRODUCT(F16+R16)</f>
        <v>0</v>
      </c>
      <c r="G20" s="58">
        <f>PRODUCT(G16+S16)</f>
        <v>9</v>
      </c>
      <c r="H20" s="58">
        <f>PRODUCT(H16+T16)</f>
        <v>0</v>
      </c>
      <c r="I20" s="58">
        <f>PRODUCT(I16+U16)</f>
        <v>45</v>
      </c>
      <c r="J20" s="59">
        <f>PRODUCT(I20/K20)</f>
        <v>0.30821917808219179</v>
      </c>
      <c r="K20" s="24">
        <f>PRODUCT(K16+W16)</f>
        <v>146</v>
      </c>
      <c r="L20" s="60">
        <f>PRODUCT((F20+G20)/E20)</f>
        <v>0.23684210526315788</v>
      </c>
      <c r="M20" s="60">
        <f>PRODUCT(H20/E20)</f>
        <v>0</v>
      </c>
      <c r="N20" s="60">
        <f>PRODUCT((F20+G20+H20)/E20)</f>
        <v>0.23684210526315788</v>
      </c>
      <c r="O20" s="60">
        <f>PRODUCT(I20/E20)</f>
        <v>1.1842105263157894</v>
      </c>
      <c r="Q20" s="26"/>
      <c r="R20" s="26"/>
      <c r="S20" s="26"/>
      <c r="T20" s="24" t="s">
        <v>16</v>
      </c>
      <c r="U20" s="24"/>
      <c r="V20" s="24"/>
      <c r="W20" s="24"/>
      <c r="X20" s="24"/>
      <c r="Y20" s="24"/>
      <c r="Z20" s="24"/>
      <c r="AA20" s="24"/>
      <c r="AB20" s="24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36</v>
      </c>
      <c r="C21" s="19"/>
      <c r="D21" s="30"/>
      <c r="E21" s="58">
        <f>PRODUCT(AA16+AM16)</f>
        <v>113</v>
      </c>
      <c r="F21" s="58">
        <f>PRODUCT(AB16+AN16)</f>
        <v>30</v>
      </c>
      <c r="G21" s="58">
        <f>PRODUCT(AC16+AO16)</f>
        <v>120</v>
      </c>
      <c r="H21" s="58">
        <f>PRODUCT(AD16+AP16)</f>
        <v>92</v>
      </c>
      <c r="I21" s="58">
        <f>PRODUCT(AE16+AQ16)</f>
        <v>443</v>
      </c>
      <c r="J21" s="59">
        <f>PRODUCT(I21/K21)</f>
        <v>0.58675496688741724</v>
      </c>
      <c r="K21" s="18">
        <f>PRODUCT(AG16+AS16)</f>
        <v>755</v>
      </c>
      <c r="L21" s="60">
        <f>PRODUCT((F21+G21)/E21)</f>
        <v>1.3274336283185841</v>
      </c>
      <c r="M21" s="60">
        <f>PRODUCT(H21/E21)</f>
        <v>0.81415929203539827</v>
      </c>
      <c r="N21" s="60">
        <f>PRODUCT((F21+G21+H21)/E21)</f>
        <v>2.1415929203539825</v>
      </c>
      <c r="O21" s="60">
        <f>PRODUCT(I21/E21)</f>
        <v>3.9203539823008851</v>
      </c>
      <c r="Q21" s="26"/>
      <c r="R21" s="26"/>
      <c r="S21" s="24"/>
      <c r="T21" s="24" t="s">
        <v>17</v>
      </c>
      <c r="U21" s="18"/>
      <c r="V21" s="18"/>
      <c r="W21" s="24"/>
      <c r="X21" s="24"/>
      <c r="Y21" s="24"/>
      <c r="Z21" s="24"/>
      <c r="AA21" s="24"/>
      <c r="AB21" s="24"/>
      <c r="AC21" s="26"/>
      <c r="AD21" s="26"/>
      <c r="AE21" s="26"/>
      <c r="AF21" s="26"/>
      <c r="AG21" s="26"/>
      <c r="AH21" s="26"/>
      <c r="AI21" s="26"/>
      <c r="AJ21" s="26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4" t="s">
        <v>39</v>
      </c>
      <c r="C22" s="65"/>
      <c r="D22" s="66"/>
      <c r="E22" s="58">
        <f>SUM(E19:E21)</f>
        <v>151</v>
      </c>
      <c r="F22" s="58">
        <f t="shared" ref="F22:I22" si="0">SUM(F19:F21)</f>
        <v>30</v>
      </c>
      <c r="G22" s="58">
        <f t="shared" si="0"/>
        <v>129</v>
      </c>
      <c r="H22" s="58">
        <f t="shared" si="0"/>
        <v>92</v>
      </c>
      <c r="I22" s="58">
        <f t="shared" si="0"/>
        <v>488</v>
      </c>
      <c r="J22" s="59">
        <f>PRODUCT(I22/K22)</f>
        <v>0.54162042175360714</v>
      </c>
      <c r="K22" s="24">
        <f>SUM(K19:K21)</f>
        <v>901</v>
      </c>
      <c r="L22" s="60">
        <f>PRODUCT((F22+G22)/E22)</f>
        <v>1.0529801324503312</v>
      </c>
      <c r="M22" s="60">
        <f>PRODUCT(H22/E22)</f>
        <v>0.60927152317880795</v>
      </c>
      <c r="N22" s="60">
        <f>PRODUCT((F22+G22+H22)/E22)</f>
        <v>1.6622516556291391</v>
      </c>
      <c r="O22" s="60">
        <f>PRODUCT(I22/E22)</f>
        <v>3.2317880794701987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6"/>
      <c r="AH95" s="26"/>
      <c r="AI95" s="26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6"/>
      <c r="AH96" s="26"/>
      <c r="AI96" s="26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6"/>
      <c r="AH97" s="26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6"/>
      <c r="AH98" s="26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6"/>
      <c r="AH99" s="26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6"/>
      <c r="AH100" s="26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6"/>
      <c r="AH101" s="26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6"/>
      <c r="AH102" s="26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6"/>
      <c r="AH103" s="26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6"/>
      <c r="AH174" s="26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26"/>
      <c r="AH175" s="26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26"/>
      <c r="AH176" s="26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26"/>
      <c r="AH177" s="26"/>
      <c r="AI177" s="26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26"/>
      <c r="AH178" s="26"/>
      <c r="AI178" s="26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26"/>
      <c r="AH179" s="26"/>
      <c r="AI179" s="26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26"/>
      <c r="AH180" s="26"/>
      <c r="AI180" s="26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18"/>
      <c r="AL187" s="18"/>
    </row>
    <row r="188" spans="1:57" x14ac:dyDescent="0.25"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</row>
    <row r="191" spans="1:57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2018-11-18T14:46:42Z</dcterms:modified>
</cp:coreProperties>
</file>