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F19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K20" i="2" l="1"/>
  <c r="H20" i="2"/>
  <c r="M18" i="2"/>
  <c r="E20" i="2"/>
  <c r="I20" i="2"/>
  <c r="O20" i="2" s="1"/>
  <c r="O18" i="2"/>
  <c r="O19" i="2"/>
  <c r="M20" i="2"/>
  <c r="N19" i="2"/>
  <c r="N18" i="2"/>
  <c r="M19" i="2"/>
  <c r="F20" i="2"/>
  <c r="L18" i="2"/>
  <c r="L19" i="2"/>
  <c r="N20" i="2" l="1"/>
  <c r="L20" i="2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<sst xmlns="http://schemas.openxmlformats.org/spreadsheetml/2006/main" count="219" uniqueCount="91">
  <si>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</si>
  <si>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</si>
  <si>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</si>
  <si>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</si>
  <si>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</si>
  <si>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</si>
  <si>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</si>
  <si>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</si>
  <si>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</si>
  <si>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</si>
  <si>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</si>
  <si>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</si>
  <si>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</si>
  <si>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</si>
  <si>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</si>
  <si>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</si>
  <si>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</si>
  <si>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</si>
  <si>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</si>
  <si>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</si>
  <si>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</si>
  <si>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</si>
  <si>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</si>
  <si>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</si>
  <si>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</si>
  <si>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</si>
  <si>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</si>
  <si>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</si>
  <si>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</si>
  <si>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</si>
  <si>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</si>
  <si>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</si>
  <si>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Pentti Runko</t>
  </si>
  <si>
    <t>2.</t>
  </si>
  <si>
    <t>SiiPo</t>
  </si>
  <si>
    <t>10.</t>
  </si>
  <si>
    <t>SiiPe</t>
  </si>
  <si>
    <t>12.</t>
  </si>
  <si>
    <t>7.</t>
  </si>
  <si>
    <t>ykköspesis</t>
  </si>
  <si>
    <t>11.</t>
  </si>
  <si>
    <t>Seurat</t>
  </si>
  <si>
    <t>Mahti = Maaningan Mahti  (1973)</t>
  </si>
  <si>
    <t>SiiPe  = Siilinjärven Pesis  (1987)</t>
  </si>
  <si>
    <t>SiiPo = Siilinjärven Ponnistus  (1907)</t>
  </si>
  <si>
    <t>Mahti</t>
  </si>
  <si>
    <t>11.05. 1986  SiiPo - KPL  13-1</t>
  </si>
  <si>
    <t xml:space="preserve">  26 v   1 kk   6 pv</t>
  </si>
  <si>
    <t>5.4.1960</t>
  </si>
  <si>
    <t>MESTARUUSSARJA</t>
  </si>
  <si>
    <t>URA SM-SARJASSA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</si>
  <si>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</si>
  <si>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</si>
  <si>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</si>
  <si>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</si>
  <si>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</si>
  <si>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</si>
  <si>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</si>
  <si>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</si>
  <si>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</si>
  <si>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</si>
  <si>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</si>
  <si>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</si>
  <si>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</si>
  <si>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</si>
  <si>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</si>
  <si>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</si>
  <si>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Loppusarja  2.</t>
  </si>
  <si>
    <t>0-2  IPV</t>
  </si>
  <si>
    <t>0/1</t>
  </si>
  <si>
    <t xml:space="preserve">      Runkosarja TOP-30</t>
  </si>
  <si>
    <t>19.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</si>
  <si>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</si>
  <si>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</si>
  <si>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</si>
  <si>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</si>
  <si>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</si>
  <si>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</si>
  <si>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</si>
  <si>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</si>
  <si>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</si>
  <si>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</si>
  <si>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</si>
  <si>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</si>
  <si>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9.</t>
  </si>
  <si>
    <t>3.</t>
  </si>
  <si>
    <t>6.</t>
  </si>
  <si>
    <t>8.</t>
  </si>
  <si>
    <t>4.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</si>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</sst>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85" customWidth="1"/>
    <col min="45" max="16384" width="9.140625" style="85"/>
  </cols>
  <sheetData>
    <row r="1" spans="1:44" ht="17.25" customHeight="1" x14ac:dyDescent="0.25">
      <c r="A1" s="84"/>
      <c r="B1" s="2" t="s">
        <v>32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90" customFormat="1" ht="15" customHeight="1" x14ac:dyDescent="0.25">
      <c r="A2" s="86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70</v>
      </c>
      <c r="Q2" s="20"/>
      <c r="R2" s="14"/>
      <c r="S2" s="21"/>
      <c r="T2" s="19"/>
      <c r="U2" s="20" t="s">
        <v>14</v>
      </c>
      <c r="V2" s="14"/>
      <c r="W2" s="14"/>
      <c r="X2" s="20"/>
      <c r="Y2" s="87"/>
      <c r="Z2" s="88"/>
      <c r="AA2" s="19"/>
      <c r="AB2" s="22" t="s">
        <v>73</v>
      </c>
      <c r="AC2" s="20"/>
      <c r="AD2" s="14"/>
      <c r="AE2" s="21"/>
      <c r="AF2" s="19"/>
      <c r="AG2" s="22" t="s">
        <v>52</v>
      </c>
      <c r="AH2" s="14"/>
      <c r="AI2" s="14"/>
      <c r="AJ2" s="15"/>
      <c r="AK2" s="19"/>
      <c r="AL2" s="22" t="s">
        <v>53</v>
      </c>
      <c r="AM2" s="20"/>
      <c r="AN2" s="14"/>
      <c r="AO2" s="89" t="s">
        <v>54</v>
      </c>
      <c r="AP2" s="14"/>
      <c r="AQ2" s="15"/>
      <c r="AR2" s="46"/>
    </row>
    <row r="3" spans="1:44" s="90" customFormat="1" ht="15" customHeight="1" x14ac:dyDescent="0.25">
      <c r="A3" s="8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55</v>
      </c>
      <c r="AE3" s="18" t="s">
        <v>16</v>
      </c>
      <c r="AF3" s="23"/>
      <c r="AG3" s="18" t="s">
        <v>56</v>
      </c>
      <c r="AH3" s="18" t="s">
        <v>57</v>
      </c>
      <c r="AI3" s="15" t="s">
        <v>58</v>
      </c>
      <c r="AJ3" s="18" t="s">
        <v>59</v>
      </c>
      <c r="AK3" s="23"/>
      <c r="AL3" s="18" t="s">
        <v>22</v>
      </c>
      <c r="AM3" s="18" t="s">
        <v>23</v>
      </c>
      <c r="AN3" s="15" t="s">
        <v>60</v>
      </c>
      <c r="AO3" s="15" t="s">
        <v>29</v>
      </c>
      <c r="AP3" s="17" t="s">
        <v>30</v>
      </c>
      <c r="AQ3" s="18" t="s">
        <v>31</v>
      </c>
      <c r="AR3" s="46"/>
    </row>
    <row r="4" spans="1:44" s="90" customFormat="1" ht="15" customHeight="1" x14ac:dyDescent="0.25">
      <c r="A4" s="86"/>
      <c r="B4" s="139">
        <v>1984</v>
      </c>
      <c r="C4" s="139" t="s">
        <v>83</v>
      </c>
      <c r="D4" s="133" t="s">
        <v>45</v>
      </c>
      <c r="E4" s="139"/>
      <c r="F4" s="112" t="s">
        <v>90</v>
      </c>
      <c r="G4" s="113"/>
      <c r="H4" s="135"/>
      <c r="I4" s="139"/>
      <c r="J4" s="139"/>
      <c r="K4" s="139"/>
      <c r="L4" s="139"/>
      <c r="M4" s="139"/>
      <c r="N4" s="139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1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8"/>
      <c r="AO4" s="26"/>
      <c r="AP4" s="29"/>
      <c r="AQ4" s="24"/>
      <c r="AR4" s="46"/>
    </row>
    <row r="5" spans="1:44" s="90" customFormat="1" ht="15" customHeight="1" x14ac:dyDescent="0.25">
      <c r="A5" s="86"/>
      <c r="B5" s="139">
        <v>1985</v>
      </c>
      <c r="C5" s="139" t="s">
        <v>85</v>
      </c>
      <c r="D5" s="140" t="s">
        <v>45</v>
      </c>
      <c r="E5" s="133"/>
      <c r="F5" s="133" t="s">
        <v>90</v>
      </c>
      <c r="G5" s="113"/>
      <c r="H5" s="135"/>
      <c r="I5" s="139"/>
      <c r="J5" s="139"/>
      <c r="K5" s="139"/>
      <c r="L5" s="139"/>
      <c r="M5" s="139"/>
      <c r="N5" s="140"/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3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8"/>
      <c r="AO5" s="26"/>
      <c r="AP5" s="29"/>
      <c r="AQ5" s="24"/>
      <c r="AR5" s="46"/>
    </row>
    <row r="6" spans="1:44" s="90" customFormat="1" ht="15" customHeight="1" x14ac:dyDescent="0.25">
      <c r="A6" s="86"/>
      <c r="B6" s="24">
        <v>1986</v>
      </c>
      <c r="C6" s="24" t="s">
        <v>33</v>
      </c>
      <c r="D6" s="25" t="s">
        <v>34</v>
      </c>
      <c r="E6" s="24">
        <v>21</v>
      </c>
      <c r="F6" s="24">
        <v>0</v>
      </c>
      <c r="G6" s="26">
        <v>23</v>
      </c>
      <c r="H6" s="24">
        <v>3</v>
      </c>
      <c r="I6" s="24">
        <v>33</v>
      </c>
      <c r="J6" s="24">
        <v>1</v>
      </c>
      <c r="K6" s="24">
        <v>2</v>
      </c>
      <c r="L6" s="24">
        <v>7</v>
      </c>
      <c r="M6" s="24">
        <v>23</v>
      </c>
      <c r="N6" s="27">
        <v>0.45200000000000001</v>
      </c>
      <c r="O6" s="23"/>
      <c r="P6" s="18" t="s">
        <v>71</v>
      </c>
      <c r="Q6" s="18"/>
      <c r="R6" s="18"/>
      <c r="S6" s="18"/>
      <c r="T6" s="23"/>
      <c r="U6" s="24">
        <v>7</v>
      </c>
      <c r="V6" s="24">
        <v>0</v>
      </c>
      <c r="W6" s="26">
        <v>4</v>
      </c>
      <c r="X6" s="24">
        <v>1</v>
      </c>
      <c r="Y6" s="24">
        <v>10</v>
      </c>
      <c r="Z6" s="31">
        <v>0.52600000000000002</v>
      </c>
      <c r="AA6" s="23">
        <v>0</v>
      </c>
      <c r="AB6" s="18"/>
      <c r="AC6" s="18"/>
      <c r="AD6" s="18"/>
      <c r="AE6" s="18"/>
      <c r="AF6" s="23"/>
      <c r="AG6" s="2" t="s">
        <v>67</v>
      </c>
      <c r="AH6" s="2"/>
      <c r="AI6" s="2"/>
      <c r="AJ6" s="2" t="s">
        <v>68</v>
      </c>
      <c r="AK6" s="23"/>
      <c r="AL6" s="24"/>
      <c r="AM6" s="2"/>
      <c r="AN6" s="38"/>
      <c r="AO6" s="26"/>
      <c r="AP6" s="29">
        <v>1</v>
      </c>
      <c r="AQ6" s="24"/>
      <c r="AR6" s="46"/>
    </row>
    <row r="7" spans="1:44" s="90" customFormat="1" ht="15" customHeight="1" x14ac:dyDescent="0.25">
      <c r="A7" s="86"/>
      <c r="B7" s="139">
        <v>1987</v>
      </c>
      <c r="C7" s="139" t="s">
        <v>83</v>
      </c>
      <c r="D7" s="140" t="s">
        <v>45</v>
      </c>
      <c r="E7" s="133"/>
      <c r="F7" s="133" t="s">
        <v>90</v>
      </c>
      <c r="G7" s="113"/>
      <c r="H7" s="135"/>
      <c r="I7" s="139"/>
      <c r="J7" s="139"/>
      <c r="K7" s="139"/>
      <c r="L7" s="139"/>
      <c r="M7" s="139"/>
      <c r="N7" s="140"/>
      <c r="O7" s="23"/>
      <c r="P7" s="18"/>
      <c r="Q7" s="18"/>
      <c r="R7" s="18"/>
      <c r="S7" s="18"/>
      <c r="T7" s="23"/>
      <c r="U7" s="2"/>
      <c r="V7" s="2"/>
      <c r="W7" s="2"/>
      <c r="X7" s="2"/>
      <c r="Y7" s="2"/>
      <c r="Z7" s="31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8"/>
      <c r="AO7" s="26"/>
      <c r="AP7" s="29"/>
      <c r="AQ7" s="24"/>
      <c r="AR7" s="46"/>
    </row>
    <row r="8" spans="1:44" s="90" customFormat="1" ht="15" customHeight="1" x14ac:dyDescent="0.25">
      <c r="A8" s="86"/>
      <c r="B8" s="24">
        <v>1988</v>
      </c>
      <c r="C8" s="24" t="s">
        <v>35</v>
      </c>
      <c r="D8" s="25" t="s">
        <v>36</v>
      </c>
      <c r="E8" s="24">
        <v>22</v>
      </c>
      <c r="F8" s="24">
        <v>0</v>
      </c>
      <c r="G8" s="26">
        <v>19</v>
      </c>
      <c r="H8" s="24">
        <v>13</v>
      </c>
      <c r="I8" s="24">
        <v>81</v>
      </c>
      <c r="J8" s="24">
        <v>20</v>
      </c>
      <c r="K8" s="24">
        <v>15</v>
      </c>
      <c r="L8" s="24">
        <v>27</v>
      </c>
      <c r="M8" s="24">
        <v>19</v>
      </c>
      <c r="N8" s="27">
        <v>0.52300000000000002</v>
      </c>
      <c r="O8" s="23"/>
      <c r="P8" s="18" t="s">
        <v>72</v>
      </c>
      <c r="Q8" s="18"/>
      <c r="R8" s="18"/>
      <c r="S8" s="18"/>
      <c r="T8" s="23"/>
      <c r="U8" s="2"/>
      <c r="V8" s="2"/>
      <c r="W8" s="2"/>
      <c r="X8" s="2"/>
      <c r="Y8" s="2"/>
      <c r="Z8" s="3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8"/>
      <c r="AO8" s="26"/>
      <c r="AP8" s="29"/>
      <c r="AQ8" s="24"/>
      <c r="AR8" s="46"/>
    </row>
    <row r="9" spans="1:44" s="90" customFormat="1" ht="15" customHeight="1" x14ac:dyDescent="0.25">
      <c r="A9" s="86"/>
      <c r="B9" s="24">
        <v>1989</v>
      </c>
      <c r="C9" s="24" t="s">
        <v>37</v>
      </c>
      <c r="D9" s="25" t="s">
        <v>36</v>
      </c>
      <c r="E9" s="24">
        <v>22</v>
      </c>
      <c r="F9" s="24">
        <v>0</v>
      </c>
      <c r="G9" s="26">
        <v>9</v>
      </c>
      <c r="H9" s="24">
        <v>6</v>
      </c>
      <c r="I9" s="24">
        <v>73</v>
      </c>
      <c r="J9" s="24">
        <v>33</v>
      </c>
      <c r="K9" s="24">
        <v>17</v>
      </c>
      <c r="L9" s="24">
        <v>14</v>
      </c>
      <c r="M9" s="24">
        <v>9</v>
      </c>
      <c r="N9" s="27">
        <v>0.49299999999999999</v>
      </c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3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8"/>
      <c r="AO9" s="26"/>
      <c r="AP9" s="29"/>
      <c r="AQ9" s="24"/>
      <c r="AR9" s="46"/>
    </row>
    <row r="10" spans="1:44" s="90" customFormat="1" ht="15" customHeight="1" x14ac:dyDescent="0.25">
      <c r="A10" s="86"/>
      <c r="B10" s="24">
        <v>1990</v>
      </c>
      <c r="C10" s="24"/>
      <c r="D10" s="30"/>
      <c r="E10" s="24"/>
      <c r="F10" s="24"/>
      <c r="G10" s="26"/>
      <c r="H10" s="24"/>
      <c r="I10" s="24"/>
      <c r="J10" s="24"/>
      <c r="K10" s="24"/>
      <c r="L10" s="24"/>
      <c r="M10" s="24"/>
      <c r="N10" s="31"/>
      <c r="O10" s="23"/>
      <c r="P10" s="18"/>
      <c r="Q10" s="18"/>
      <c r="R10" s="18"/>
      <c r="S10" s="18"/>
      <c r="T10" s="23"/>
      <c r="U10" s="2"/>
      <c r="V10" s="2"/>
      <c r="W10" s="2"/>
      <c r="X10" s="2"/>
      <c r="Y10" s="2"/>
      <c r="Z10" s="31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8"/>
      <c r="AO10" s="26"/>
      <c r="AP10" s="29"/>
      <c r="AQ10" s="24"/>
      <c r="AR10" s="46"/>
    </row>
    <row r="11" spans="1:44" s="90" customFormat="1" ht="15" customHeight="1" x14ac:dyDescent="0.25">
      <c r="A11" s="86"/>
      <c r="B11" s="139">
        <v>1991</v>
      </c>
      <c r="C11" s="139" t="s">
        <v>85</v>
      </c>
      <c r="D11" s="133" t="s">
        <v>45</v>
      </c>
      <c r="E11" s="139"/>
      <c r="F11" s="112" t="s">
        <v>90</v>
      </c>
      <c r="G11" s="113"/>
      <c r="H11" s="135"/>
      <c r="I11" s="139"/>
      <c r="J11" s="139"/>
      <c r="K11" s="139"/>
      <c r="L11" s="139"/>
      <c r="M11" s="139"/>
      <c r="N11" s="139"/>
      <c r="O11" s="23"/>
      <c r="P11" s="18"/>
      <c r="Q11" s="18"/>
      <c r="R11" s="18"/>
      <c r="S11" s="18"/>
      <c r="T11" s="23"/>
      <c r="U11" s="2"/>
      <c r="V11" s="2"/>
      <c r="W11" s="2"/>
      <c r="X11" s="2"/>
      <c r="Y11" s="2"/>
      <c r="Z11" s="31"/>
      <c r="AA11" s="23">
        <v>0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8"/>
      <c r="AO11" s="26"/>
      <c r="AP11" s="29"/>
      <c r="AQ11" s="24"/>
      <c r="AR11" s="46"/>
    </row>
    <row r="12" spans="1:44" s="90" customFormat="1" ht="15" customHeight="1" x14ac:dyDescent="0.25">
      <c r="A12" s="86"/>
      <c r="B12" s="139">
        <v>1992</v>
      </c>
      <c r="C12" s="139" t="s">
        <v>85</v>
      </c>
      <c r="D12" s="140" t="s">
        <v>45</v>
      </c>
      <c r="E12" s="133"/>
      <c r="F12" s="133" t="s">
        <v>90</v>
      </c>
      <c r="G12" s="113"/>
      <c r="H12" s="135"/>
      <c r="I12" s="139"/>
      <c r="J12" s="139"/>
      <c r="K12" s="139"/>
      <c r="L12" s="139"/>
      <c r="M12" s="139"/>
      <c r="N12" s="140"/>
      <c r="O12" s="23"/>
      <c r="P12" s="18"/>
      <c r="Q12" s="18"/>
      <c r="R12" s="18"/>
      <c r="S12" s="18"/>
      <c r="T12" s="23"/>
      <c r="U12" s="2"/>
      <c r="V12" s="2"/>
      <c r="W12" s="2"/>
      <c r="X12" s="2"/>
      <c r="Y12" s="2"/>
      <c r="Z12" s="31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8"/>
      <c r="AO12" s="26"/>
      <c r="AP12" s="29"/>
      <c r="AQ12" s="24"/>
      <c r="AR12" s="46"/>
    </row>
    <row r="13" spans="1:44" s="90" customFormat="1" ht="15" customHeight="1" x14ac:dyDescent="0.25">
      <c r="A13" s="86"/>
      <c r="B13" s="24">
        <v>1993</v>
      </c>
      <c r="C13" s="24"/>
      <c r="D13" s="30"/>
      <c r="E13" s="24"/>
      <c r="F13" s="24"/>
      <c r="G13" s="26"/>
      <c r="H13" s="24"/>
      <c r="I13" s="24"/>
      <c r="J13" s="24"/>
      <c r="K13" s="24"/>
      <c r="L13" s="24"/>
      <c r="M13" s="24"/>
      <c r="N13" s="31"/>
      <c r="O13" s="23"/>
      <c r="P13" s="18"/>
      <c r="Q13" s="18"/>
      <c r="R13" s="18"/>
      <c r="S13" s="18"/>
      <c r="T13" s="23"/>
      <c r="U13" s="2"/>
      <c r="V13" s="2"/>
      <c r="W13" s="2"/>
      <c r="X13" s="2"/>
      <c r="Y13" s="2"/>
      <c r="Z13" s="3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8"/>
      <c r="AO13" s="26"/>
      <c r="AP13" s="29"/>
      <c r="AQ13" s="24"/>
      <c r="AR13" s="46"/>
    </row>
    <row r="14" spans="1:44" s="90" customFormat="1" ht="15" customHeight="1" x14ac:dyDescent="0.25">
      <c r="A14" s="86"/>
      <c r="B14" s="32">
        <v>1994</v>
      </c>
      <c r="C14" s="32" t="s">
        <v>40</v>
      </c>
      <c r="D14" s="33" t="s">
        <v>45</v>
      </c>
      <c r="E14" s="32"/>
      <c r="F14" s="34" t="s">
        <v>39</v>
      </c>
      <c r="G14" s="35"/>
      <c r="H14" s="36"/>
      <c r="I14" s="32"/>
      <c r="J14" s="32"/>
      <c r="K14" s="32"/>
      <c r="L14" s="32"/>
      <c r="M14" s="32"/>
      <c r="N14" s="32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3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8"/>
      <c r="AO14" s="26"/>
      <c r="AP14" s="29"/>
      <c r="AQ14" s="24"/>
      <c r="AR14" s="46"/>
    </row>
    <row r="15" spans="1:44" s="90" customFormat="1" ht="15" customHeight="1" x14ac:dyDescent="0.25">
      <c r="A15" s="86"/>
      <c r="B15" s="32">
        <v>1995</v>
      </c>
      <c r="C15" s="32" t="s">
        <v>38</v>
      </c>
      <c r="D15" s="39" t="s">
        <v>45</v>
      </c>
      <c r="E15" s="33"/>
      <c r="F15" s="33" t="s">
        <v>39</v>
      </c>
      <c r="G15" s="35"/>
      <c r="H15" s="36"/>
      <c r="I15" s="32"/>
      <c r="J15" s="32"/>
      <c r="K15" s="32"/>
      <c r="L15" s="32"/>
      <c r="M15" s="32"/>
      <c r="N15" s="39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31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8"/>
      <c r="AO15" s="26"/>
      <c r="AP15" s="29"/>
      <c r="AQ15" s="24"/>
      <c r="AR15" s="46"/>
    </row>
    <row r="16" spans="1:44" s="90" customFormat="1" ht="15" customHeight="1" x14ac:dyDescent="0.25">
      <c r="A16" s="91"/>
      <c r="B16" s="16" t="s">
        <v>7</v>
      </c>
      <c r="C16" s="17"/>
      <c r="D16" s="15"/>
      <c r="E16" s="18">
        <v>65</v>
      </c>
      <c r="F16" s="18">
        <v>0</v>
      </c>
      <c r="G16" s="18">
        <v>51</v>
      </c>
      <c r="H16" s="18">
        <v>22</v>
      </c>
      <c r="I16" s="18">
        <v>187</v>
      </c>
      <c r="J16" s="18">
        <v>54</v>
      </c>
      <c r="K16" s="18">
        <v>34</v>
      </c>
      <c r="L16" s="18">
        <v>48</v>
      </c>
      <c r="M16" s="18">
        <v>51</v>
      </c>
      <c r="N16" s="40">
        <v>0.49734042553191488</v>
      </c>
      <c r="O16" s="23"/>
      <c r="P16" s="92" t="s">
        <v>61</v>
      </c>
      <c r="Q16" s="92" t="s">
        <v>61</v>
      </c>
      <c r="R16" s="92" t="s">
        <v>61</v>
      </c>
      <c r="S16" s="92" t="s">
        <v>61</v>
      </c>
      <c r="T16" s="28"/>
      <c r="U16" s="18">
        <f t="shared" ref="U16:Y16" si="0">PRODUCT(E22)</f>
        <v>7</v>
      </c>
      <c r="V16" s="18">
        <f t="shared" si="0"/>
        <v>0</v>
      </c>
      <c r="W16" s="18">
        <f t="shared" si="0"/>
        <v>4</v>
      </c>
      <c r="X16" s="18">
        <f t="shared" si="0"/>
        <v>1</v>
      </c>
      <c r="Y16" s="18">
        <f t="shared" si="0"/>
        <v>10</v>
      </c>
      <c r="Z16" s="40">
        <f>PRODUCT(N22)</f>
        <v>0.52600000000000002</v>
      </c>
      <c r="AA16" s="93">
        <f>SUM(AA3:AA15)</f>
        <v>0</v>
      </c>
      <c r="AB16" s="92" t="s">
        <v>61</v>
      </c>
      <c r="AC16" s="92" t="s">
        <v>61</v>
      </c>
      <c r="AD16" s="92" t="s">
        <v>61</v>
      </c>
      <c r="AE16" s="92" t="s">
        <v>61</v>
      </c>
      <c r="AF16" s="23"/>
      <c r="AG16" s="92" t="s">
        <v>62</v>
      </c>
      <c r="AH16" s="92" t="s">
        <v>62</v>
      </c>
      <c r="AI16" s="92" t="s">
        <v>62</v>
      </c>
      <c r="AJ16" s="92" t="s">
        <v>69</v>
      </c>
      <c r="AK16" s="23"/>
      <c r="AL16" s="18">
        <f t="shared" ref="AL16:AQ16" si="1">SUM(AL6:AL15)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1</v>
      </c>
      <c r="AQ16" s="18">
        <f t="shared" si="1"/>
        <v>0</v>
      </c>
      <c r="AR16" s="46"/>
    </row>
    <row r="17" spans="1:45" s="90" customFormat="1" ht="15" customHeight="1" x14ac:dyDescent="0.25">
      <c r="A17" s="9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94"/>
      <c r="O17" s="23"/>
      <c r="P17" s="22"/>
      <c r="Q17" s="20"/>
      <c r="R17" s="87"/>
      <c r="S17" s="88"/>
      <c r="T17" s="23"/>
      <c r="U17" s="22"/>
      <c r="V17" s="20"/>
      <c r="W17" s="87"/>
      <c r="X17" s="20"/>
      <c r="Y17" s="87"/>
      <c r="Z17" s="88"/>
      <c r="AA17" s="23"/>
      <c r="AB17" s="95"/>
      <c r="AC17" s="96"/>
      <c r="AD17" s="87"/>
      <c r="AE17" s="88"/>
      <c r="AF17" s="23"/>
      <c r="AG17" s="97">
        <v>0</v>
      </c>
      <c r="AH17" s="98">
        <v>0</v>
      </c>
      <c r="AI17" s="98">
        <v>0</v>
      </c>
      <c r="AJ17" s="99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86"/>
      <c r="B18" s="30" t="s">
        <v>2</v>
      </c>
      <c r="C18" s="29"/>
      <c r="D18" s="41">
        <v>160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90" customFormat="1" ht="15" customHeight="1" x14ac:dyDescent="0.25">
      <c r="A19" s="86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8"/>
      <c r="P19" s="28"/>
      <c r="Q19" s="28"/>
      <c r="R19" s="28"/>
      <c r="S19" s="28"/>
      <c r="T19" s="28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86"/>
      <c r="B20" s="22" t="s">
        <v>50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25</v>
      </c>
      <c r="L20" s="18" t="s">
        <v>26</v>
      </c>
      <c r="M20" s="18" t="s">
        <v>27</v>
      </c>
      <c r="N20" s="18" t="s">
        <v>21</v>
      </c>
      <c r="O20" s="23"/>
      <c r="P20" s="48" t="s">
        <v>28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63</v>
      </c>
      <c r="AH20" s="12"/>
      <c r="AI20" s="49"/>
      <c r="AJ20" s="50"/>
      <c r="AK20" s="23"/>
      <c r="AL20" s="10" t="s">
        <v>64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86"/>
      <c r="B21" s="48" t="s">
        <v>12</v>
      </c>
      <c r="C21" s="12"/>
      <c r="D21" s="50"/>
      <c r="E21" s="24">
        <v>65</v>
      </c>
      <c r="F21" s="24">
        <v>0</v>
      </c>
      <c r="G21" s="24">
        <v>51</v>
      </c>
      <c r="H21" s="24">
        <v>22</v>
      </c>
      <c r="I21" s="24">
        <v>187</v>
      </c>
      <c r="J21" s="42"/>
      <c r="K21" s="51">
        <v>0.7846153846153846</v>
      </c>
      <c r="L21" s="51">
        <v>0.33846153846153848</v>
      </c>
      <c r="M21" s="51">
        <v>2.8769230769230769</v>
      </c>
      <c r="N21" s="27">
        <v>0.49734042553191488</v>
      </c>
      <c r="O21" s="23"/>
      <c r="P21" s="52" t="s">
        <v>9</v>
      </c>
      <c r="Q21" s="53"/>
      <c r="R21" s="54" t="s">
        <v>46</v>
      </c>
      <c r="S21" s="54"/>
      <c r="T21" s="54"/>
      <c r="U21" s="54"/>
      <c r="V21" s="54"/>
      <c r="W21" s="54"/>
      <c r="X21" s="54"/>
      <c r="Y21" s="55" t="s">
        <v>11</v>
      </c>
      <c r="Z21" s="54"/>
      <c r="AA21" s="56" t="s">
        <v>47</v>
      </c>
      <c r="AB21" s="54"/>
      <c r="AC21" s="54"/>
      <c r="AD21" s="55"/>
      <c r="AE21" s="100"/>
      <c r="AF21" s="23"/>
      <c r="AG21" s="60"/>
      <c r="AH21" s="101"/>
      <c r="AI21" s="54"/>
      <c r="AJ21" s="100"/>
      <c r="AK21" s="23"/>
      <c r="AL21" s="52"/>
      <c r="AM21" s="55"/>
      <c r="AN21" s="54"/>
      <c r="AO21" s="54"/>
      <c r="AP21" s="54"/>
      <c r="AQ21" s="100"/>
      <c r="AR21" s="46"/>
    </row>
    <row r="22" spans="1:45" ht="15" customHeight="1" x14ac:dyDescent="0.25">
      <c r="A22" s="86"/>
      <c r="B22" s="57" t="s">
        <v>14</v>
      </c>
      <c r="C22" s="58"/>
      <c r="D22" s="59"/>
      <c r="E22" s="24">
        <v>7</v>
      </c>
      <c r="F22" s="24">
        <v>0</v>
      </c>
      <c r="G22" s="24">
        <v>4</v>
      </c>
      <c r="H22" s="24">
        <v>1</v>
      </c>
      <c r="I22" s="24">
        <v>10</v>
      </c>
      <c r="J22" s="42"/>
      <c r="K22" s="51">
        <v>0.5714285714285714</v>
      </c>
      <c r="L22" s="51">
        <v>0.14285714285714285</v>
      </c>
      <c r="M22" s="51">
        <v>1.4285714285714286</v>
      </c>
      <c r="N22" s="27">
        <v>0.52600000000000002</v>
      </c>
      <c r="O22" s="23"/>
      <c r="P22" s="60" t="s">
        <v>65</v>
      </c>
      <c r="Q22" s="61"/>
      <c r="R22" s="62" t="s">
        <v>46</v>
      </c>
      <c r="S22" s="62"/>
      <c r="T22" s="62"/>
      <c r="U22" s="62"/>
      <c r="V22" s="62"/>
      <c r="W22" s="62"/>
      <c r="X22" s="62"/>
      <c r="Y22" s="63" t="s">
        <v>11</v>
      </c>
      <c r="Z22" s="62"/>
      <c r="AA22" s="64" t="s">
        <v>47</v>
      </c>
      <c r="AB22" s="62"/>
      <c r="AC22" s="62"/>
      <c r="AD22" s="63"/>
      <c r="AE22" s="102"/>
      <c r="AF22" s="23"/>
      <c r="AG22" s="60"/>
      <c r="AH22" s="103"/>
      <c r="AI22" s="62"/>
      <c r="AJ22" s="102"/>
      <c r="AK22" s="23"/>
      <c r="AL22" s="60"/>
      <c r="AM22" s="63"/>
      <c r="AN22" s="62"/>
      <c r="AO22" s="62"/>
      <c r="AP22" s="62"/>
      <c r="AQ22" s="102"/>
      <c r="AR22" s="46"/>
    </row>
    <row r="23" spans="1:45" ht="15" customHeight="1" x14ac:dyDescent="0.25">
      <c r="A23" s="86"/>
      <c r="B23" s="65" t="s">
        <v>15</v>
      </c>
      <c r="C23" s="66"/>
      <c r="D23" s="67"/>
      <c r="E23" s="37"/>
      <c r="F23" s="37"/>
      <c r="G23" s="37"/>
      <c r="H23" s="37"/>
      <c r="I23" s="37"/>
      <c r="J23" s="42"/>
      <c r="K23" s="68"/>
      <c r="L23" s="68"/>
      <c r="M23" s="68"/>
      <c r="N23" s="69"/>
      <c r="O23" s="23"/>
      <c r="P23" s="60" t="s">
        <v>66</v>
      </c>
      <c r="Q23" s="61"/>
      <c r="R23" s="62" t="s">
        <v>46</v>
      </c>
      <c r="S23" s="62"/>
      <c r="T23" s="62"/>
      <c r="U23" s="62"/>
      <c r="V23" s="62"/>
      <c r="W23" s="62"/>
      <c r="X23" s="62"/>
      <c r="Y23" s="63" t="s">
        <v>11</v>
      </c>
      <c r="Z23" s="62"/>
      <c r="AA23" s="64" t="s">
        <v>47</v>
      </c>
      <c r="AB23" s="62"/>
      <c r="AC23" s="62"/>
      <c r="AD23" s="63"/>
      <c r="AE23" s="102"/>
      <c r="AF23" s="23"/>
      <c r="AG23" s="104"/>
      <c r="AH23" s="103"/>
      <c r="AI23" s="62"/>
      <c r="AJ23" s="102"/>
      <c r="AK23" s="23"/>
      <c r="AL23" s="60"/>
      <c r="AM23" s="63"/>
      <c r="AN23" s="62"/>
      <c r="AO23" s="62"/>
      <c r="AP23" s="62"/>
      <c r="AQ23" s="102"/>
      <c r="AR23" s="46"/>
    </row>
    <row r="24" spans="1:45" ht="15" customHeight="1" x14ac:dyDescent="0.25">
      <c r="A24" s="86"/>
      <c r="B24" s="70" t="s">
        <v>24</v>
      </c>
      <c r="C24" s="71"/>
      <c r="D24" s="72"/>
      <c r="E24" s="18">
        <v>72</v>
      </c>
      <c r="F24" s="18">
        <v>0</v>
      </c>
      <c r="G24" s="18">
        <v>55</v>
      </c>
      <c r="H24" s="18">
        <v>23</v>
      </c>
      <c r="I24" s="18">
        <v>197</v>
      </c>
      <c r="J24" s="42"/>
      <c r="K24" s="73">
        <v>0.76388888888888884</v>
      </c>
      <c r="L24" s="73">
        <v>0.31944444444444442</v>
      </c>
      <c r="M24" s="73">
        <v>2.7361111111111112</v>
      </c>
      <c r="N24" s="40">
        <v>0.49871977514246107</v>
      </c>
      <c r="O24" s="23"/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7"/>
      <c r="Z24" s="76"/>
      <c r="AA24" s="105"/>
      <c r="AB24" s="76"/>
      <c r="AC24" s="76"/>
      <c r="AD24" s="77"/>
      <c r="AE24" s="106"/>
      <c r="AF24" s="23"/>
      <c r="AG24" s="107"/>
      <c r="AH24" s="108"/>
      <c r="AI24" s="109"/>
      <c r="AJ24" s="106"/>
      <c r="AK24" s="23"/>
      <c r="AL24" s="74"/>
      <c r="AM24" s="77"/>
      <c r="AN24" s="76"/>
      <c r="AO24" s="76"/>
      <c r="AP24" s="76"/>
      <c r="AQ24" s="106"/>
      <c r="AR24" s="46"/>
    </row>
    <row r="25" spans="1:45" ht="15" customHeight="1" x14ac:dyDescent="0.25">
      <c r="A25" s="86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78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86"/>
      <c r="B26" s="79" t="s">
        <v>41</v>
      </c>
      <c r="C26" s="23"/>
      <c r="D26" s="42" t="s">
        <v>44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86"/>
      <c r="B27" s="79"/>
      <c r="C27" s="42"/>
      <c r="D27" s="79" t="s">
        <v>43</v>
      </c>
      <c r="E27" s="23"/>
      <c r="F27" s="23"/>
      <c r="G27" s="42"/>
      <c r="H27" s="42"/>
      <c r="I27" s="42"/>
      <c r="J27" s="42"/>
      <c r="K27" s="42"/>
      <c r="L27" s="42"/>
      <c r="M27" s="42"/>
      <c r="N27" s="4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86"/>
      <c r="B28" s="79"/>
      <c r="C28" s="42"/>
      <c r="D28" s="79" t="s">
        <v>42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79"/>
      <c r="C29" s="42"/>
      <c r="D29" s="79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3"/>
      <c r="U30" s="23"/>
      <c r="V30" s="78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5"/>
      <c r="R31" s="42"/>
      <c r="S31" s="42"/>
      <c r="T31" s="23"/>
      <c r="U31" s="23"/>
      <c r="V31" s="78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3"/>
      <c r="U32" s="23"/>
      <c r="V32" s="78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8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8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8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8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8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8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8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8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8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8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8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8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8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8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8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8"/>
      <c r="AI66" s="42"/>
      <c r="AJ66" s="42"/>
      <c r="AK66" s="42"/>
      <c r="AL66" s="42"/>
      <c r="AM66" s="42"/>
      <c r="AN66" s="42"/>
      <c r="AO66" s="42"/>
      <c r="AP66" s="42"/>
      <c r="AQ66" s="42"/>
      <c r="AR66" s="85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85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85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8"/>
      <c r="AI69" s="42"/>
      <c r="AJ69" s="42"/>
      <c r="AK69" s="42"/>
      <c r="AL69" s="42"/>
      <c r="AM69" s="42"/>
      <c r="AN69" s="42"/>
      <c r="AO69" s="42"/>
      <c r="AP69" s="42"/>
      <c r="AQ69" s="42"/>
      <c r="AR69" s="85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8"/>
      <c r="AI70" s="42"/>
      <c r="AJ70" s="42"/>
      <c r="AK70" s="42"/>
      <c r="AL70" s="42"/>
      <c r="AM70" s="42"/>
      <c r="AN70" s="42"/>
      <c r="AO70" s="42"/>
      <c r="AP70" s="42"/>
      <c r="AQ70" s="42"/>
      <c r="AR70" s="85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8"/>
      <c r="AI71" s="42"/>
      <c r="AJ71" s="42"/>
      <c r="AK71" s="42"/>
      <c r="AL71" s="42"/>
      <c r="AM71" s="42"/>
      <c r="AN71" s="42"/>
      <c r="AO71" s="42"/>
      <c r="AP71" s="42"/>
      <c r="AQ71" s="42"/>
      <c r="AR71" s="85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8"/>
      <c r="AI72" s="42"/>
      <c r="AJ72" s="42"/>
      <c r="AK72" s="42"/>
      <c r="AL72" s="42"/>
      <c r="AM72" s="42"/>
      <c r="AN72" s="42"/>
      <c r="AO72" s="42"/>
      <c r="AP72" s="42"/>
      <c r="AQ72" s="42"/>
      <c r="AR72" s="85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85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85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85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85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85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85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8"/>
      <c r="AI79" s="42"/>
      <c r="AJ79" s="42"/>
      <c r="AK79" s="42"/>
      <c r="AL79" s="42"/>
      <c r="AM79" s="42"/>
      <c r="AN79" s="42"/>
      <c r="AO79" s="42"/>
      <c r="AP79" s="42"/>
      <c r="AQ79" s="42"/>
      <c r="AR79" s="85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8"/>
      <c r="AI80" s="42"/>
      <c r="AJ80" s="42"/>
      <c r="AK80" s="42"/>
      <c r="AL80" s="42"/>
      <c r="AM80" s="42"/>
      <c r="AN80" s="42"/>
      <c r="AO80" s="42"/>
      <c r="AP80" s="42"/>
      <c r="AQ80" s="42"/>
      <c r="AR80" s="85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8"/>
      <c r="AI81" s="42"/>
      <c r="AJ81" s="42"/>
      <c r="AK81" s="42"/>
      <c r="AL81" s="42"/>
      <c r="AM81" s="42"/>
      <c r="AN81" s="42"/>
      <c r="AO81" s="42"/>
      <c r="AP81" s="42"/>
      <c r="AQ81" s="42"/>
      <c r="AR81" s="85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8"/>
      <c r="AI82" s="42"/>
      <c r="AJ82" s="42"/>
      <c r="AK82" s="42"/>
      <c r="AL82" s="42"/>
      <c r="AM82" s="42"/>
      <c r="AN82" s="42"/>
      <c r="AO82" s="42"/>
      <c r="AP82" s="42"/>
      <c r="AQ82" s="42"/>
      <c r="AR82" s="85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8"/>
      <c r="AI83" s="42"/>
      <c r="AJ83" s="42"/>
      <c r="AK83" s="42"/>
      <c r="AL83" s="42"/>
      <c r="AM83" s="42"/>
      <c r="AN83" s="42"/>
      <c r="AO83" s="42"/>
      <c r="AP83" s="42"/>
      <c r="AQ83" s="42"/>
      <c r="AR83" s="85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8"/>
      <c r="AI84" s="42"/>
      <c r="AJ84" s="42"/>
      <c r="AK84" s="42"/>
      <c r="AL84" s="42"/>
      <c r="AM84" s="42"/>
      <c r="AN84" s="42"/>
      <c r="AO84" s="42"/>
      <c r="AP84" s="42"/>
      <c r="AQ84" s="42"/>
      <c r="AR84" s="85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8"/>
      <c r="AI85" s="42"/>
      <c r="AJ85" s="42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8"/>
      <c r="AI86" s="42"/>
      <c r="AJ86" s="42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2"/>
      <c r="AJ87" s="42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2"/>
      <c r="AJ88" s="42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2"/>
      <c r="AJ89" s="42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2"/>
      <c r="AJ90" s="42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2"/>
      <c r="AJ91" s="42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2"/>
      <c r="AJ92" s="42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2"/>
      <c r="AJ93" s="42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2"/>
      <c r="AJ94" s="42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2"/>
      <c r="AJ95" s="42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2"/>
      <c r="AJ96" s="42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2"/>
      <c r="AJ97" s="42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2"/>
      <c r="AJ98" s="42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2"/>
      <c r="AJ99" s="42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2"/>
      <c r="AJ100" s="42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2"/>
      <c r="AJ101" s="42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2"/>
      <c r="AJ102" s="42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2"/>
      <c r="AJ103" s="42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2"/>
      <c r="AJ104" s="42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2"/>
      <c r="AJ105" s="42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2"/>
      <c r="AJ106" s="42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2"/>
      <c r="AJ107" s="42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2"/>
      <c r="AJ108" s="42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2"/>
      <c r="AJ109" s="42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2"/>
      <c r="AJ110" s="42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2"/>
      <c r="AJ111" s="42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2"/>
      <c r="AJ112" s="42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2"/>
      <c r="AJ113" s="42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2"/>
      <c r="AJ114" s="42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2"/>
      <c r="AJ115" s="42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2"/>
      <c r="AJ116" s="42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2"/>
      <c r="AJ117" s="42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2"/>
      <c r="AJ118" s="42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2"/>
      <c r="AJ119" s="42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2"/>
      <c r="AJ120" s="42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2"/>
      <c r="AJ121" s="42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2"/>
      <c r="AJ122" s="42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2"/>
      <c r="AJ123" s="42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2"/>
      <c r="AJ124" s="42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2"/>
      <c r="AJ125" s="42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2"/>
      <c r="AJ126" s="42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2"/>
      <c r="AJ127" s="42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2"/>
      <c r="AJ128" s="42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2"/>
      <c r="AJ129" s="42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2"/>
      <c r="AJ130" s="42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2"/>
      <c r="AJ131" s="42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2"/>
      <c r="AJ132" s="42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2"/>
      <c r="AJ133" s="42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2"/>
      <c r="AJ134" s="42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2"/>
      <c r="AJ135" s="42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2"/>
      <c r="AJ136" s="42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2"/>
      <c r="AJ137" s="42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2"/>
      <c r="AJ138" s="42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2"/>
      <c r="AJ139" s="42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2"/>
      <c r="AJ140" s="42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2"/>
      <c r="AJ141" s="42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2"/>
      <c r="AJ142" s="42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2"/>
      <c r="AJ143" s="42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2"/>
      <c r="AJ144" s="42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2"/>
      <c r="AJ145" s="42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2"/>
      <c r="AJ146" s="42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2"/>
      <c r="AJ147" s="42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2"/>
      <c r="AJ148" s="42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2"/>
      <c r="AJ149" s="42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2"/>
      <c r="AJ150" s="42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2"/>
      <c r="AJ151" s="42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2"/>
      <c r="AJ152" s="42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2"/>
      <c r="AJ153" s="42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2"/>
      <c r="AJ154" s="42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2"/>
      <c r="AJ155" s="42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2"/>
      <c r="AJ156" s="42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2"/>
      <c r="AJ157" s="42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2"/>
      <c r="AJ158" s="42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2"/>
      <c r="AJ159" s="42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2"/>
      <c r="AJ160" s="42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2"/>
      <c r="AJ161" s="42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2"/>
      <c r="AJ162" s="42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2"/>
      <c r="AJ163" s="42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2"/>
      <c r="AJ164" s="42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2"/>
      <c r="AJ165" s="42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2"/>
      <c r="AJ166" s="42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2"/>
      <c r="AJ167" s="42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2"/>
      <c r="AJ168" s="42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2"/>
      <c r="AJ169" s="42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2"/>
      <c r="AJ170" s="42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2"/>
      <c r="AJ171" s="42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2"/>
      <c r="AJ172" s="42"/>
      <c r="AK172" s="23"/>
      <c r="AL172" s="23"/>
      <c r="AM172" s="23"/>
      <c r="AN172" s="23"/>
      <c r="AO172" s="23"/>
      <c r="AP172" s="23"/>
      <c r="AQ172" s="23"/>
      <c r="AR172" s="85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2"/>
      <c r="AJ173" s="42"/>
      <c r="AK173" s="23"/>
      <c r="AL173" s="23"/>
      <c r="AM173" s="23"/>
      <c r="AN173" s="23"/>
      <c r="AO173" s="23"/>
      <c r="AP173" s="23"/>
      <c r="AQ173" s="23"/>
      <c r="AR173" s="85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2"/>
      <c r="AJ174" s="42"/>
      <c r="AK174" s="23"/>
      <c r="AL174" s="23"/>
      <c r="AM174" s="23"/>
      <c r="AN174" s="23"/>
      <c r="AO174" s="23"/>
      <c r="AP174" s="23"/>
      <c r="AQ174" s="23"/>
      <c r="AR174" s="85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2"/>
      <c r="AJ175" s="42"/>
      <c r="AK175" s="23"/>
      <c r="AL175" s="23"/>
      <c r="AM175" s="23"/>
      <c r="AN175" s="23"/>
      <c r="AO175" s="23"/>
      <c r="AP175" s="23"/>
      <c r="AQ175" s="23"/>
      <c r="AR175" s="85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2"/>
      <c r="AJ176" s="42"/>
      <c r="AK176" s="23"/>
      <c r="AL176" s="23"/>
      <c r="AM176" s="23"/>
      <c r="AN176" s="23"/>
      <c r="AO176" s="23"/>
      <c r="AP176" s="23"/>
      <c r="AQ176" s="23"/>
      <c r="AR176" s="85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2"/>
      <c r="AJ177" s="42"/>
      <c r="AK177" s="23"/>
      <c r="AL177" s="23"/>
      <c r="AM177" s="23"/>
      <c r="AN177" s="23"/>
      <c r="AO177" s="23"/>
      <c r="AP177" s="23"/>
      <c r="AQ177" s="23"/>
      <c r="AR177" s="85"/>
    </row>
    <row r="178" spans="1:44" ht="15" customHeight="1" x14ac:dyDescent="0.25">
      <c r="AG178" s="23"/>
      <c r="AH178" s="78"/>
      <c r="AI178" s="42"/>
      <c r="AJ178" s="42"/>
    </row>
    <row r="179" spans="1:44" ht="15" customHeight="1" x14ac:dyDescent="0.25">
      <c r="AG179" s="23"/>
      <c r="AH179" s="78"/>
      <c r="AI179" s="42"/>
      <c r="AJ179" s="42"/>
    </row>
    <row r="180" spans="1:44" ht="15" customHeight="1" x14ac:dyDescent="0.25">
      <c r="AG180" s="23"/>
      <c r="AH180" s="78"/>
      <c r="AI180" s="42"/>
      <c r="AJ180" s="42"/>
    </row>
    <row r="181" spans="1:44" ht="15" customHeight="1" x14ac:dyDescent="0.25">
      <c r="AG181" s="23"/>
      <c r="AH181" s="78"/>
      <c r="AI181" s="42"/>
      <c r="AJ181" s="42"/>
    </row>
    <row r="182" spans="1:44" ht="15" customHeight="1" x14ac:dyDescent="0.25">
      <c r="AG182" s="23"/>
      <c r="AH182" s="78"/>
      <c r="AI182" s="42"/>
      <c r="AJ182" s="42"/>
    </row>
    <row r="183" spans="1:44" ht="15" customHeight="1" x14ac:dyDescent="0.25">
      <c r="AG183" s="23"/>
      <c r="AH183" s="78"/>
      <c r="AI183" s="42"/>
      <c r="AJ183" s="42"/>
    </row>
    <row r="184" spans="1:44" ht="15" customHeight="1" x14ac:dyDescent="0.25">
      <c r="AG184" s="23"/>
      <c r="AH184" s="78"/>
      <c r="AI184" s="42"/>
      <c r="AJ184" s="42"/>
    </row>
    <row r="185" spans="1:44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1:44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1:44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1:44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1:44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1:44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1:44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1:44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0" spans="2:43" ht="15" customHeight="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</row>
    <row r="201" spans="2:43" ht="15" customHeight="1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</row>
    <row r="202" spans="2:43" ht="15" customHeight="1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</row>
    <row r="203" spans="2:43" ht="15" customHeight="1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</row>
    <row r="204" spans="2:43" ht="15" customHeight="1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48</v>
      </c>
      <c r="F1" s="110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34" t="s">
        <v>51</v>
      </c>
      <c r="C2" s="35"/>
      <c r="D2" s="82"/>
      <c r="E2" s="13" t="s">
        <v>12</v>
      </c>
      <c r="F2" s="14"/>
      <c r="G2" s="14"/>
      <c r="H2" s="14"/>
      <c r="I2" s="20"/>
      <c r="J2" s="15"/>
      <c r="K2" s="83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12" t="s">
        <v>76</v>
      </c>
      <c r="Y2" s="113"/>
      <c r="Z2" s="114"/>
      <c r="AA2" s="13" t="s">
        <v>12</v>
      </c>
      <c r="AB2" s="14"/>
      <c r="AC2" s="14"/>
      <c r="AD2" s="14"/>
      <c r="AE2" s="20"/>
      <c r="AF2" s="15"/>
      <c r="AG2" s="83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1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55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55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9"/>
      <c r="D4" s="30"/>
      <c r="E4" s="24"/>
      <c r="F4" s="24"/>
      <c r="G4" s="24"/>
      <c r="H4" s="26"/>
      <c r="I4" s="24"/>
      <c r="J4" s="31"/>
      <c r="K4" s="28"/>
      <c r="L4" s="92"/>
      <c r="M4" s="18"/>
      <c r="N4" s="18"/>
      <c r="O4" s="18"/>
      <c r="P4" s="23"/>
      <c r="Q4" s="24"/>
      <c r="R4" s="24"/>
      <c r="S4" s="26"/>
      <c r="T4" s="24"/>
      <c r="U4" s="24"/>
      <c r="V4" s="116"/>
      <c r="W4" s="28"/>
      <c r="X4" s="24">
        <v>1984</v>
      </c>
      <c r="Y4" s="24" t="s">
        <v>83</v>
      </c>
      <c r="Z4" s="2" t="s">
        <v>45</v>
      </c>
      <c r="AA4" s="24">
        <v>18</v>
      </c>
      <c r="AB4" s="24">
        <v>3</v>
      </c>
      <c r="AC4" s="24">
        <v>25</v>
      </c>
      <c r="AD4" s="24">
        <v>19</v>
      </c>
      <c r="AE4" s="24"/>
      <c r="AF4" s="27"/>
      <c r="AG4" s="23"/>
      <c r="AH4" s="18" t="s">
        <v>84</v>
      </c>
      <c r="AI4" s="18"/>
      <c r="AJ4" s="18" t="s">
        <v>84</v>
      </c>
      <c r="AK4" s="18"/>
      <c r="AL4" s="23"/>
      <c r="AM4" s="24"/>
      <c r="AN4" s="24"/>
      <c r="AO4" s="24"/>
      <c r="AP4" s="24"/>
      <c r="AQ4" s="24"/>
      <c r="AR4" s="117"/>
      <c r="AS4" s="9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9"/>
      <c r="D5" s="30"/>
      <c r="E5" s="24"/>
      <c r="F5" s="24"/>
      <c r="G5" s="24"/>
      <c r="H5" s="26"/>
      <c r="I5" s="24"/>
      <c r="J5" s="31"/>
      <c r="K5" s="28"/>
      <c r="L5" s="92"/>
      <c r="M5" s="18"/>
      <c r="N5" s="18"/>
      <c r="O5" s="18"/>
      <c r="P5" s="23"/>
      <c r="Q5" s="24"/>
      <c r="R5" s="24"/>
      <c r="S5" s="26"/>
      <c r="T5" s="24"/>
      <c r="U5" s="24"/>
      <c r="V5" s="116"/>
      <c r="W5" s="28"/>
      <c r="X5" s="24">
        <v>1985</v>
      </c>
      <c r="Y5" s="24" t="s">
        <v>85</v>
      </c>
      <c r="Z5" s="2" t="s">
        <v>45</v>
      </c>
      <c r="AA5" s="24">
        <v>18</v>
      </c>
      <c r="AB5" s="24">
        <v>5</v>
      </c>
      <c r="AC5" s="24">
        <v>26</v>
      </c>
      <c r="AD5" s="24">
        <v>28</v>
      </c>
      <c r="AE5" s="24"/>
      <c r="AF5" s="27"/>
      <c r="AG5" s="23"/>
      <c r="AH5" s="18" t="s">
        <v>86</v>
      </c>
      <c r="AI5" s="18"/>
      <c r="AJ5" s="18" t="s">
        <v>83</v>
      </c>
      <c r="AK5" s="18"/>
      <c r="AL5" s="23"/>
      <c r="AM5" s="24"/>
      <c r="AN5" s="24"/>
      <c r="AO5" s="24"/>
      <c r="AP5" s="24"/>
      <c r="AQ5" s="24"/>
      <c r="AR5" s="117"/>
      <c r="AS5" s="9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29"/>
      <c r="D6" s="30"/>
      <c r="E6" s="24"/>
      <c r="F6" s="24"/>
      <c r="G6" s="24"/>
      <c r="H6" s="26"/>
      <c r="I6" s="24"/>
      <c r="J6" s="31"/>
      <c r="K6" s="28"/>
      <c r="L6" s="92"/>
      <c r="M6" s="18"/>
      <c r="N6" s="18"/>
      <c r="O6" s="18"/>
      <c r="P6" s="23"/>
      <c r="Q6" s="24"/>
      <c r="R6" s="24"/>
      <c r="S6" s="26"/>
      <c r="T6" s="24"/>
      <c r="U6" s="24"/>
      <c r="V6" s="116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7"/>
      <c r="AS6" s="9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29"/>
      <c r="D7" s="30"/>
      <c r="E7" s="24"/>
      <c r="F7" s="24"/>
      <c r="G7" s="24"/>
      <c r="H7" s="26"/>
      <c r="I7" s="24"/>
      <c r="J7" s="31"/>
      <c r="K7" s="28"/>
      <c r="L7" s="92"/>
      <c r="M7" s="18"/>
      <c r="N7" s="18"/>
      <c r="O7" s="18"/>
      <c r="P7" s="23"/>
      <c r="Q7" s="24"/>
      <c r="R7" s="24"/>
      <c r="S7" s="26"/>
      <c r="T7" s="24"/>
      <c r="U7" s="24"/>
      <c r="V7" s="116"/>
      <c r="W7" s="28"/>
      <c r="X7" s="24">
        <v>1987</v>
      </c>
      <c r="Y7" s="24" t="s">
        <v>83</v>
      </c>
      <c r="Z7" s="2" t="s">
        <v>45</v>
      </c>
      <c r="AA7" s="24">
        <v>22</v>
      </c>
      <c r="AB7" s="24">
        <v>1</v>
      </c>
      <c r="AC7" s="24">
        <v>27</v>
      </c>
      <c r="AD7" s="24">
        <v>31</v>
      </c>
      <c r="AE7" s="24"/>
      <c r="AF7" s="27"/>
      <c r="AG7" s="23"/>
      <c r="AH7" s="18" t="s">
        <v>86</v>
      </c>
      <c r="AI7" s="18" t="s">
        <v>87</v>
      </c>
      <c r="AJ7" s="18" t="s">
        <v>88</v>
      </c>
      <c r="AK7" s="18"/>
      <c r="AL7" s="23"/>
      <c r="AM7" s="24"/>
      <c r="AN7" s="24"/>
      <c r="AO7" s="24"/>
      <c r="AP7" s="24"/>
      <c r="AQ7" s="24"/>
      <c r="AR7" s="117"/>
      <c r="AS7" s="9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/>
      <c r="C8" s="29"/>
      <c r="D8" s="30"/>
      <c r="E8" s="24"/>
      <c r="F8" s="24"/>
      <c r="G8" s="24"/>
      <c r="H8" s="26"/>
      <c r="I8" s="24"/>
      <c r="J8" s="31"/>
      <c r="K8" s="28"/>
      <c r="L8" s="92"/>
      <c r="M8" s="18"/>
      <c r="N8" s="18"/>
      <c r="O8" s="18"/>
      <c r="P8" s="23"/>
      <c r="Q8" s="24"/>
      <c r="R8" s="24"/>
      <c r="S8" s="26"/>
      <c r="T8" s="24"/>
      <c r="U8" s="24"/>
      <c r="V8" s="116"/>
      <c r="W8" s="28"/>
      <c r="X8" s="24"/>
      <c r="Y8" s="24"/>
      <c r="Z8" s="2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17"/>
      <c r="AS8" s="9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29"/>
      <c r="D9" s="30"/>
      <c r="E9" s="24"/>
      <c r="F9" s="24"/>
      <c r="G9" s="24"/>
      <c r="H9" s="26"/>
      <c r="I9" s="24"/>
      <c r="J9" s="31"/>
      <c r="K9" s="28"/>
      <c r="L9" s="92"/>
      <c r="M9" s="18"/>
      <c r="N9" s="18"/>
      <c r="O9" s="18"/>
      <c r="P9" s="23"/>
      <c r="Q9" s="24"/>
      <c r="R9" s="24"/>
      <c r="S9" s="26"/>
      <c r="T9" s="24"/>
      <c r="U9" s="24"/>
      <c r="V9" s="116"/>
      <c r="W9" s="28"/>
      <c r="X9" s="24">
        <v>1991</v>
      </c>
      <c r="Y9" s="24" t="s">
        <v>85</v>
      </c>
      <c r="Z9" s="25" t="s">
        <v>45</v>
      </c>
      <c r="AA9" s="24">
        <v>16</v>
      </c>
      <c r="AB9" s="24">
        <v>1</v>
      </c>
      <c r="AC9" s="24">
        <v>15</v>
      </c>
      <c r="AD9" s="24">
        <v>24</v>
      </c>
      <c r="AE9" s="24"/>
      <c r="AF9" s="27"/>
      <c r="AG9" s="23"/>
      <c r="AH9" s="16"/>
      <c r="AI9" s="16"/>
      <c r="AJ9" s="16"/>
      <c r="AK9" s="18"/>
      <c r="AL9" s="23"/>
      <c r="AM9" s="24"/>
      <c r="AN9" s="24"/>
      <c r="AO9" s="24"/>
      <c r="AP9" s="24"/>
      <c r="AQ9" s="24"/>
      <c r="AR9" s="117"/>
      <c r="AS9" s="9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29"/>
      <c r="D10" s="30"/>
      <c r="E10" s="24"/>
      <c r="F10" s="24"/>
      <c r="G10" s="24"/>
      <c r="H10" s="26"/>
      <c r="I10" s="24"/>
      <c r="J10" s="31"/>
      <c r="K10" s="28"/>
      <c r="L10" s="92"/>
      <c r="M10" s="18"/>
      <c r="N10" s="18"/>
      <c r="O10" s="18"/>
      <c r="P10" s="23"/>
      <c r="Q10" s="24"/>
      <c r="R10" s="24"/>
      <c r="S10" s="26"/>
      <c r="T10" s="24"/>
      <c r="U10" s="24"/>
      <c r="V10" s="116"/>
      <c r="W10" s="28"/>
      <c r="X10" s="24">
        <v>1992</v>
      </c>
      <c r="Y10" s="24" t="s">
        <v>85</v>
      </c>
      <c r="Z10" s="25" t="s">
        <v>45</v>
      </c>
      <c r="AA10" s="24">
        <v>22</v>
      </c>
      <c r="AB10" s="24">
        <v>8</v>
      </c>
      <c r="AC10" s="24">
        <v>55</v>
      </c>
      <c r="AD10" s="24">
        <v>31</v>
      </c>
      <c r="AE10" s="24"/>
      <c r="AF10" s="27"/>
      <c r="AG10" s="23"/>
      <c r="AH10" s="24" t="s">
        <v>89</v>
      </c>
      <c r="AI10" s="16"/>
      <c r="AJ10" s="24" t="s">
        <v>89</v>
      </c>
      <c r="AK10" s="18"/>
      <c r="AL10" s="23"/>
      <c r="AM10" s="24"/>
      <c r="AN10" s="24"/>
      <c r="AO10" s="24"/>
      <c r="AP10" s="24"/>
      <c r="AQ10" s="24"/>
      <c r="AR10" s="117"/>
      <c r="AS10" s="9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/>
      <c r="C11" s="29"/>
      <c r="D11" s="30"/>
      <c r="E11" s="24"/>
      <c r="F11" s="24"/>
      <c r="G11" s="24"/>
      <c r="H11" s="26"/>
      <c r="I11" s="24"/>
      <c r="J11" s="31"/>
      <c r="K11" s="28"/>
      <c r="L11" s="92"/>
      <c r="M11" s="18"/>
      <c r="N11" s="18"/>
      <c r="O11" s="18"/>
      <c r="P11" s="23"/>
      <c r="Q11" s="24"/>
      <c r="R11" s="24"/>
      <c r="S11" s="26"/>
      <c r="T11" s="24"/>
      <c r="U11" s="24"/>
      <c r="V11" s="116"/>
      <c r="W11" s="28"/>
      <c r="X11" s="24"/>
      <c r="Y11" s="29"/>
      <c r="Z11" s="25"/>
      <c r="AA11" s="24"/>
      <c r="AB11" s="24"/>
      <c r="AC11" s="24"/>
      <c r="AD11" s="26"/>
      <c r="AE11" s="24"/>
      <c r="AF11" s="27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17"/>
      <c r="AS11" s="9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4">
        <v>1994</v>
      </c>
      <c r="C12" s="24" t="s">
        <v>40</v>
      </c>
      <c r="D12" s="25" t="s">
        <v>45</v>
      </c>
      <c r="E12" s="24">
        <v>26</v>
      </c>
      <c r="F12" s="24">
        <v>1</v>
      </c>
      <c r="G12" s="24">
        <v>18</v>
      </c>
      <c r="H12" s="24">
        <v>7</v>
      </c>
      <c r="I12" s="24">
        <v>77</v>
      </c>
      <c r="J12" s="24"/>
      <c r="K12" s="28"/>
      <c r="L12" s="92"/>
      <c r="M12" s="18"/>
      <c r="N12" s="18"/>
      <c r="O12" s="18"/>
      <c r="P12" s="23"/>
      <c r="Q12" s="24"/>
      <c r="R12" s="24"/>
      <c r="S12" s="26"/>
      <c r="T12" s="24"/>
      <c r="U12" s="24"/>
      <c r="V12" s="116"/>
      <c r="W12" s="28"/>
      <c r="X12" s="24"/>
      <c r="Y12" s="29"/>
      <c r="Z12" s="30"/>
      <c r="AA12" s="24"/>
      <c r="AB12" s="24"/>
      <c r="AC12" s="24"/>
      <c r="AD12" s="26"/>
      <c r="AE12" s="24"/>
      <c r="AF12" s="31"/>
      <c r="AG12" s="28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17"/>
      <c r="AS12" s="9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4">
        <v>1995</v>
      </c>
      <c r="C13" s="24" t="s">
        <v>38</v>
      </c>
      <c r="D13" s="25" t="s">
        <v>45</v>
      </c>
      <c r="E13" s="24">
        <v>4</v>
      </c>
      <c r="F13" s="24">
        <v>0</v>
      </c>
      <c r="G13" s="24">
        <v>2</v>
      </c>
      <c r="H13" s="24">
        <v>0</v>
      </c>
      <c r="I13" s="24">
        <v>7</v>
      </c>
      <c r="J13" s="24"/>
      <c r="K13" s="28"/>
      <c r="L13" s="92"/>
      <c r="M13" s="18"/>
      <c r="N13" s="18"/>
      <c r="O13" s="18"/>
      <c r="P13" s="23"/>
      <c r="Q13" s="24"/>
      <c r="R13" s="24"/>
      <c r="S13" s="26"/>
      <c r="T13" s="24"/>
      <c r="U13" s="24"/>
      <c r="V13" s="116"/>
      <c r="W13" s="28"/>
      <c r="X13" s="24"/>
      <c r="Y13" s="29"/>
      <c r="Z13" s="30"/>
      <c r="AA13" s="24"/>
      <c r="AB13" s="24"/>
      <c r="AC13" s="24"/>
      <c r="AD13" s="26"/>
      <c r="AE13" s="24"/>
      <c r="AF13" s="31"/>
      <c r="AG13" s="28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17"/>
      <c r="AS13" s="9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18" t="s">
        <v>78</v>
      </c>
      <c r="C14" s="119"/>
      <c r="D14" s="120"/>
      <c r="E14" s="121">
        <f>SUM(E4:E13)</f>
        <v>30</v>
      </c>
      <c r="F14" s="121">
        <f>SUM(F4:F13)</f>
        <v>1</v>
      </c>
      <c r="G14" s="121">
        <f>SUM(G4:G13)</f>
        <v>20</v>
      </c>
      <c r="H14" s="121">
        <f>SUM(H4:H13)</f>
        <v>7</v>
      </c>
      <c r="I14" s="121">
        <f>SUM(I4:I13)</f>
        <v>84</v>
      </c>
      <c r="J14" s="122">
        <v>0</v>
      </c>
      <c r="K14" s="83">
        <f>SUM(K4:K13)</f>
        <v>0</v>
      </c>
      <c r="L14" s="22"/>
      <c r="M14" s="20"/>
      <c r="N14" s="87"/>
      <c r="O14" s="88"/>
      <c r="P14" s="23"/>
      <c r="Q14" s="121">
        <f>SUM(Q4:Q13)</f>
        <v>0</v>
      </c>
      <c r="R14" s="121">
        <f>SUM(R4:R13)</f>
        <v>0</v>
      </c>
      <c r="S14" s="121">
        <f>SUM(S4:S13)</f>
        <v>0</v>
      </c>
      <c r="T14" s="121">
        <f>SUM(T4:T13)</f>
        <v>0</v>
      </c>
      <c r="U14" s="121">
        <f>SUM(U4:U13)</f>
        <v>0</v>
      </c>
      <c r="V14" s="40">
        <v>0</v>
      </c>
      <c r="W14" s="83">
        <f>SUM(W4:W13)</f>
        <v>0</v>
      </c>
      <c r="X14" s="16" t="s">
        <v>78</v>
      </c>
      <c r="Y14" s="17"/>
      <c r="Z14" s="15"/>
      <c r="AA14" s="121">
        <f>SUM(AA4:AA13)</f>
        <v>96</v>
      </c>
      <c r="AB14" s="121">
        <f>SUM(AB4:AB13)</f>
        <v>18</v>
      </c>
      <c r="AC14" s="121">
        <f>SUM(AC4:AC13)</f>
        <v>148</v>
      </c>
      <c r="AD14" s="121">
        <f>SUM(AD4:AD13)</f>
        <v>133</v>
      </c>
      <c r="AE14" s="121">
        <f>SUM(AE4:AE13)</f>
        <v>0</v>
      </c>
      <c r="AF14" s="122">
        <v>0</v>
      </c>
      <c r="AG14" s="83">
        <f>SUM(AG4:AG13)</f>
        <v>0</v>
      </c>
      <c r="AH14" s="22"/>
      <c r="AI14" s="20"/>
      <c r="AJ14" s="87"/>
      <c r="AK14" s="88"/>
      <c r="AL14" s="23"/>
      <c r="AM14" s="121">
        <f>SUM(AM4:AM13)</f>
        <v>0</v>
      </c>
      <c r="AN14" s="121">
        <f>SUM(AN4:AN13)</f>
        <v>0</v>
      </c>
      <c r="AO14" s="121">
        <f>SUM(AO4:AO13)</f>
        <v>0</v>
      </c>
      <c r="AP14" s="121">
        <f>SUM(AP4:AP13)</f>
        <v>0</v>
      </c>
      <c r="AQ14" s="121">
        <f>SUM(AQ4:AQ13)</f>
        <v>0</v>
      </c>
      <c r="AR14" s="122">
        <v>0</v>
      </c>
      <c r="AS14" s="115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8"/>
      <c r="L15" s="23"/>
      <c r="M15" s="23"/>
      <c r="N15" s="23"/>
      <c r="O15" s="23"/>
      <c r="P15" s="42"/>
      <c r="Q15" s="42"/>
      <c r="R15" s="45"/>
      <c r="S15" s="42"/>
      <c r="T15" s="42"/>
      <c r="U15" s="23"/>
      <c r="V15" s="23"/>
      <c r="W15" s="28"/>
      <c r="X15" s="42"/>
      <c r="Y15" s="42"/>
      <c r="Z15" s="42"/>
      <c r="AA15" s="42"/>
      <c r="AB15" s="42"/>
      <c r="AC15" s="42"/>
      <c r="AD15" s="42"/>
      <c r="AE15" s="42"/>
      <c r="AF15" s="43"/>
      <c r="AG15" s="28"/>
      <c r="AH15" s="23"/>
      <c r="AI15" s="23"/>
      <c r="AJ15" s="23"/>
      <c r="AK15" s="23"/>
      <c r="AL15" s="42"/>
      <c r="AM15" s="42"/>
      <c r="AN15" s="45"/>
      <c r="AO15" s="42"/>
      <c r="AP15" s="42"/>
      <c r="AQ15" s="23"/>
      <c r="AR15" s="23"/>
      <c r="AS15" s="28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3" t="s">
        <v>79</v>
      </c>
      <c r="C16" s="124"/>
      <c r="D16" s="125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3"/>
      <c r="L16" s="18" t="s">
        <v>25</v>
      </c>
      <c r="M16" s="18" t="s">
        <v>26</v>
      </c>
      <c r="N16" s="18" t="s">
        <v>80</v>
      </c>
      <c r="O16" s="18" t="s">
        <v>81</v>
      </c>
      <c r="Q16" s="45"/>
      <c r="R16" s="45" t="s">
        <v>41</v>
      </c>
      <c r="S16" s="45"/>
      <c r="T16" s="42" t="s">
        <v>44</v>
      </c>
      <c r="U16" s="23"/>
      <c r="V16" s="28"/>
      <c r="W16" s="28"/>
      <c r="X16" s="126"/>
      <c r="Y16" s="126"/>
      <c r="Z16" s="126"/>
      <c r="AA16" s="126"/>
      <c r="AB16" s="126"/>
      <c r="AC16" s="45"/>
      <c r="AD16" s="45"/>
      <c r="AE16" s="45"/>
      <c r="AF16" s="42"/>
      <c r="AG16" s="42"/>
      <c r="AH16" s="42"/>
      <c r="AI16" s="42"/>
      <c r="AJ16" s="42"/>
      <c r="AK16" s="42"/>
      <c r="AM16" s="28"/>
      <c r="AN16" s="126"/>
      <c r="AO16" s="126"/>
      <c r="AP16" s="126"/>
      <c r="AQ16" s="126"/>
      <c r="AR16" s="126"/>
      <c r="AS16" s="126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82</v>
      </c>
      <c r="C17" s="12"/>
      <c r="D17" s="50"/>
      <c r="E17" s="127">
        <v>72</v>
      </c>
      <c r="F17" s="127">
        <v>0</v>
      </c>
      <c r="G17" s="127">
        <v>55</v>
      </c>
      <c r="H17" s="127">
        <v>23</v>
      </c>
      <c r="I17" s="127">
        <v>197</v>
      </c>
      <c r="J17" s="128">
        <v>0.499</v>
      </c>
      <c r="K17" s="42">
        <f>PRODUCT(I17/J17)</f>
        <v>394.78957915831666</v>
      </c>
      <c r="L17" s="129">
        <f>PRODUCT((F17+G17)/E17)</f>
        <v>0.76388888888888884</v>
      </c>
      <c r="M17" s="129">
        <f>PRODUCT(H17/E17)</f>
        <v>0.31944444444444442</v>
      </c>
      <c r="N17" s="129">
        <f>PRODUCT((F17+G17+H17)/E17)</f>
        <v>1.0833333333333333</v>
      </c>
      <c r="O17" s="129">
        <f>PRODUCT(I17/E17)</f>
        <v>2.7361111111111112</v>
      </c>
      <c r="Q17" s="45"/>
      <c r="R17" s="45"/>
      <c r="S17" s="45"/>
      <c r="T17" s="79" t="s">
        <v>42</v>
      </c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30" t="s">
        <v>51</v>
      </c>
      <c r="C18" s="131"/>
      <c r="D18" s="132"/>
      <c r="E18" s="127">
        <f>PRODUCT(E14+Q14)</f>
        <v>30</v>
      </c>
      <c r="F18" s="127">
        <f>PRODUCT(F14+R14)</f>
        <v>1</v>
      </c>
      <c r="G18" s="127">
        <f>PRODUCT(G14+S14)</f>
        <v>20</v>
      </c>
      <c r="H18" s="127">
        <f>PRODUCT(H14+T14)</f>
        <v>7</v>
      </c>
      <c r="I18" s="127">
        <f>PRODUCT(I14+U14)</f>
        <v>84</v>
      </c>
      <c r="J18" s="128">
        <v>0</v>
      </c>
      <c r="K18" s="42">
        <f>PRODUCT(K14+W14)</f>
        <v>0</v>
      </c>
      <c r="L18" s="129">
        <f>PRODUCT((F18+G18)/E18)</f>
        <v>0.7</v>
      </c>
      <c r="M18" s="129">
        <f>PRODUCT(H18/E18)</f>
        <v>0.23333333333333334</v>
      </c>
      <c r="N18" s="129">
        <f>PRODUCT((F18+G18+H18)/E18)</f>
        <v>0.93333333333333335</v>
      </c>
      <c r="O18" s="129">
        <f>PRODUCT(I18/E18)</f>
        <v>2.8</v>
      </c>
      <c r="Q18" s="45"/>
      <c r="R18" s="45"/>
      <c r="S18" s="45"/>
      <c r="T18" s="79" t="s">
        <v>43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33" t="s">
        <v>76</v>
      </c>
      <c r="C19" s="134"/>
      <c r="D19" s="135"/>
      <c r="E19" s="127">
        <f>PRODUCT(AA14+AM14)</f>
        <v>96</v>
      </c>
      <c r="F19" s="127">
        <f>PRODUCT(AB14+AN14)</f>
        <v>18</v>
      </c>
      <c r="G19" s="127">
        <f>PRODUCT(AC14+AO14)</f>
        <v>148</v>
      </c>
      <c r="H19" s="127">
        <f>PRODUCT(AD14+AP14)</f>
        <v>133</v>
      </c>
      <c r="I19" s="127">
        <f>PRODUCT(AE14+AQ14)</f>
        <v>0</v>
      </c>
      <c r="J19" s="128">
        <v>0</v>
      </c>
      <c r="K19" s="23">
        <f>PRODUCT(AG14+AS14)</f>
        <v>0</v>
      </c>
      <c r="L19" s="129">
        <f>PRODUCT((F19+G19)/E19)</f>
        <v>1.7291666666666667</v>
      </c>
      <c r="M19" s="129">
        <f>PRODUCT(H19/E19)</f>
        <v>1.3854166666666667</v>
      </c>
      <c r="N19" s="129">
        <f>PRODUCT((F19+G19+H19)/E19)</f>
        <v>3.1145833333333335</v>
      </c>
      <c r="O19" s="129">
        <f>PRODUCT(I19/E19)</f>
        <v>0</v>
      </c>
      <c r="Q19" s="45"/>
      <c r="R19" s="45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23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36" t="s">
        <v>78</v>
      </c>
      <c r="C20" s="137"/>
      <c r="D20" s="138"/>
      <c r="E20" s="127">
        <f>SUM(E17:E19)</f>
        <v>198</v>
      </c>
      <c r="F20" s="127">
        <f t="shared" ref="F20:I20" si="0">SUM(F17:F19)</f>
        <v>19</v>
      </c>
      <c r="G20" s="127">
        <f t="shared" si="0"/>
        <v>223</v>
      </c>
      <c r="H20" s="127">
        <f t="shared" si="0"/>
        <v>163</v>
      </c>
      <c r="I20" s="127">
        <f t="shared" si="0"/>
        <v>281</v>
      </c>
      <c r="J20" s="128">
        <v>0</v>
      </c>
      <c r="K20" s="42">
        <f>SUM(K17:K19)</f>
        <v>394.78957915831666</v>
      </c>
      <c r="L20" s="129">
        <f>PRODUCT((F20+G20)/E20)</f>
        <v>1.2222222222222223</v>
      </c>
      <c r="M20" s="129">
        <f>PRODUCT(H20/E20)</f>
        <v>0.8232323232323232</v>
      </c>
      <c r="N20" s="129">
        <f>PRODUCT((F20+G20+H20)/E20)</f>
        <v>2.0454545454545454</v>
      </c>
      <c r="O20" s="129">
        <f>PRODUCT(I20/102)</f>
        <v>2.7549019607843137</v>
      </c>
      <c r="Q20" s="23"/>
      <c r="R20" s="23"/>
      <c r="S20" s="23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3"/>
      <c r="F21" s="23"/>
      <c r="G21" s="23"/>
      <c r="H21" s="23"/>
      <c r="I21" s="23"/>
      <c r="J21" s="42"/>
      <c r="K21" s="42"/>
      <c r="L21" s="23"/>
      <c r="M21" s="23"/>
      <c r="N21" s="23"/>
      <c r="O21" s="23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23"/>
      <c r="AL185" s="23"/>
    </row>
    <row r="186" spans="1:57" x14ac:dyDescent="0.25"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:57" x14ac:dyDescent="0.25"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</row>
  </sheetData>
  <sortState ref="T17:AB18">
    <sortCondition ref="T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2018-12-27T14:17:23Z</dcterms:modified>
</cp:coreProperties>
</file>