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5" i="1" l="1"/>
  <c r="O13" i="1" s="1"/>
  <c r="AE13" i="1"/>
  <c r="AD13" i="1"/>
  <c r="AC13" i="1"/>
  <c r="AB13" i="1"/>
  <c r="AA13" i="1"/>
  <c r="Z13" i="1"/>
  <c r="Y13" i="1"/>
  <c r="X13" i="1"/>
  <c r="W13" i="1"/>
  <c r="V13" i="1"/>
  <c r="U13" i="1"/>
  <c r="T13" i="1"/>
  <c r="I18" i="1" s="1"/>
  <c r="N18" i="1" s="1"/>
  <c r="S13" i="1"/>
  <c r="H18" i="1" s="1"/>
  <c r="R13" i="1"/>
  <c r="G18" i="1" s="1"/>
  <c r="Q13" i="1"/>
  <c r="F18" i="1" s="1"/>
  <c r="P13" i="1"/>
  <c r="E18" i="1" s="1"/>
  <c r="M13" i="1"/>
  <c r="L13" i="1"/>
  <c r="K13" i="1"/>
  <c r="J13" i="1"/>
  <c r="I13" i="1"/>
  <c r="I17" i="1" s="1"/>
  <c r="H13" i="1"/>
  <c r="H17" i="1" s="1"/>
  <c r="G13" i="1"/>
  <c r="G17" i="1" s="1"/>
  <c r="F13" i="1"/>
  <c r="F17" i="1" s="1"/>
  <c r="E13" i="1"/>
  <c r="E17" i="1" s="1"/>
  <c r="E20" i="1" l="1"/>
  <c r="G20" i="1"/>
  <c r="K18" i="1"/>
  <c r="L18" i="1"/>
  <c r="M18" i="1"/>
  <c r="D14" i="1"/>
  <c r="K17" i="1"/>
  <c r="F20" i="1"/>
  <c r="I20" i="1"/>
  <c r="M17" i="1"/>
  <c r="H20" i="1"/>
  <c r="L20" i="1" s="1"/>
  <c r="L17" i="1"/>
  <c r="N13" i="1"/>
  <c r="N17" i="1" s="1"/>
  <c r="O17" i="1"/>
  <c r="O20" i="1" s="1"/>
  <c r="K20" i="1" l="1"/>
  <c r="N20" i="1"/>
  <c r="M20" i="1"/>
</calcChain>
</file>

<file path=xl/sharedStrings.xml><?xml version="1.0" encoding="utf-8"?>
<sst xmlns="http://schemas.openxmlformats.org/spreadsheetml/2006/main" count="93" uniqueCount="60">
  <si>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</si>
  <si>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</si>
  <si>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</si>
  <si>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</si>
  <si>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</si>
  <si>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</si>
  <si>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</si>
  <si>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</si>
  <si>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</si>
  <si>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</si>
  <si>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</si>
  <si>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</si>
  <si>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</si>
  <si>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</si>
  <si>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</si>
  <si>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</si>
  <si>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</si>
  <si>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</si>
  <si>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</si>
  <si>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</si>
  <si>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</si>
  <si>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</si>
  <si>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</si>
  <si>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</si>
  <si>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</si>
  <si>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</si>
  <si>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</si>
  <si>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</si>
  <si>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</si>
  <si>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</si>
  <si>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</si>
  <si>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</si>
  <si>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</si>
  <si>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</si>
  <si>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</si>
  <si>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</si>
  <si>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</si>
  <si>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suomensarja</t>
  </si>
  <si>
    <t>ViU</t>
  </si>
  <si>
    <t>ViU  2</t>
  </si>
  <si>
    <t>Seurat</t>
  </si>
  <si>
    <t>10.</t>
  </si>
  <si>
    <t>Netta Rummukainen</t>
  </si>
  <si>
    <t>27.6.1996   Liperi</t>
  </si>
  <si>
    <t>ViU = Viinijärven Urheilijat  (1914),  kasvattajaseura</t>
  </si>
  <si>
    <t>22.05. 2013  KeKi - ViU  2-0  (7-0, 7-6)</t>
  </si>
  <si>
    <t xml:space="preserve">  16 v 10 kk 25 pv</t>
  </si>
  <si>
    <t>ykköspesis</t>
  </si>
  <si>
    <t>3.  ottelu</t>
  </si>
  <si>
    <t>15.05. 2016  ViU - KPK  0-2  (4-5, 3-7)</t>
  </si>
  <si>
    <t xml:space="preserve">  19 v 10 kk 18 pv</t>
  </si>
  <si>
    <t>KPK</t>
  </si>
  <si>
    <t>KPK = Kajaanin Pallokerho  (1933)</t>
  </si>
  <si>
    <t>5.</t>
  </si>
  <si>
    <t>SMJ</t>
  </si>
  <si>
    <t>SMJ = Seinäjoen Maila-Jussit  (1932)</t>
  </si>
  <si>
    <t xml:space="preserve">Lyöty </t>
  </si>
  <si>
    <t xml:space="preserve">Tuotu </t>
  </si>
  <si>
    <t>Tahko</t>
  </si>
  <si>
    <t>Tahko = Hyvinkään Tahko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</si>
</sst>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5" customWidth="1"/>
    <col min="4" max="4" width="8.28515625" style="66" customWidth="1"/>
    <col min="5" max="12" width="5.7109375" style="66" customWidth="1"/>
    <col min="13" max="13" width="6.28515625" style="66" customWidth="1"/>
    <col min="14" max="14" width="8.28515625" style="66" customWidth="1"/>
    <col min="15" max="15" width="0.42578125" style="66" customWidth="1"/>
    <col min="16" max="23" width="5.7109375" style="66" customWidth="1"/>
    <col min="24" max="31" width="5.7109375" style="25" customWidth="1"/>
    <col min="32" max="32" width="37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42</v>
      </c>
      <c r="C1" s="2"/>
      <c r="D1" s="3"/>
      <c r="E1" s="3"/>
      <c r="F1" s="4" t="s">
        <v>43</v>
      </c>
      <c r="G1" s="5"/>
      <c r="H1" s="6"/>
      <c r="I1" s="3"/>
      <c r="J1" s="5"/>
      <c r="K1" s="5"/>
      <c r="L1" s="5"/>
      <c r="M1" s="7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2013</v>
      </c>
      <c r="C4" s="26"/>
      <c r="D4" s="27" t="s">
        <v>39</v>
      </c>
      <c r="E4" s="26"/>
      <c r="F4" s="28" t="s">
        <v>37</v>
      </c>
      <c r="G4" s="29"/>
      <c r="H4" s="26"/>
      <c r="I4" s="26"/>
      <c r="J4" s="26"/>
      <c r="K4" s="26"/>
      <c r="L4" s="26"/>
      <c r="M4" s="26"/>
      <c r="N4" s="26"/>
      <c r="O4" s="24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0"/>
      <c r="AC4" s="30"/>
      <c r="AD4" s="30"/>
      <c r="AE4" s="30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30">
        <v>2013</v>
      </c>
      <c r="C5" s="30" t="s">
        <v>41</v>
      </c>
      <c r="D5" s="32" t="s">
        <v>38</v>
      </c>
      <c r="E5" s="30">
        <v>1</v>
      </c>
      <c r="F5" s="30">
        <v>0</v>
      </c>
      <c r="G5" s="46">
        <v>1</v>
      </c>
      <c r="H5" s="30">
        <v>0</v>
      </c>
      <c r="I5" s="30">
        <v>3</v>
      </c>
      <c r="J5" s="30">
        <v>0</v>
      </c>
      <c r="K5" s="30">
        <v>1</v>
      </c>
      <c r="L5" s="30">
        <v>1</v>
      </c>
      <c r="M5" s="30">
        <v>1</v>
      </c>
      <c r="N5" s="33">
        <v>0.6</v>
      </c>
      <c r="O5" s="67">
        <f>PRODUCT(I5/N5)</f>
        <v>5</v>
      </c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4"/>
      <c r="AC5" s="30"/>
      <c r="AD5" s="30"/>
      <c r="AE5" s="30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2014</v>
      </c>
      <c r="C6" s="26"/>
      <c r="D6" s="27" t="s">
        <v>39</v>
      </c>
      <c r="E6" s="26"/>
      <c r="F6" s="28" t="s">
        <v>37</v>
      </c>
      <c r="G6" s="29"/>
      <c r="H6" s="26"/>
      <c r="I6" s="26"/>
      <c r="J6" s="26"/>
      <c r="K6" s="26"/>
      <c r="L6" s="26"/>
      <c r="M6" s="26"/>
      <c r="N6" s="26"/>
      <c r="O6" s="24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0"/>
      <c r="AC6" s="30"/>
      <c r="AD6" s="30"/>
      <c r="AE6" s="30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8">
        <v>2015</v>
      </c>
      <c r="C7" s="68"/>
      <c r="D7" s="69" t="s">
        <v>39</v>
      </c>
      <c r="E7" s="68"/>
      <c r="F7" s="70" t="s">
        <v>47</v>
      </c>
      <c r="G7" s="72"/>
      <c r="H7" s="71"/>
      <c r="I7" s="68"/>
      <c r="J7" s="68"/>
      <c r="K7" s="68"/>
      <c r="L7" s="68"/>
      <c r="M7" s="68"/>
      <c r="N7" s="68"/>
      <c r="O7" s="24"/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0"/>
      <c r="AC7" s="30"/>
      <c r="AD7" s="30"/>
      <c r="AE7" s="30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30">
        <v>2016</v>
      </c>
      <c r="C8" s="30" t="s">
        <v>41</v>
      </c>
      <c r="D8" s="32" t="s">
        <v>38</v>
      </c>
      <c r="E8" s="30">
        <v>22</v>
      </c>
      <c r="F8" s="30">
        <v>2</v>
      </c>
      <c r="G8" s="46">
        <v>0</v>
      </c>
      <c r="H8" s="30">
        <v>11</v>
      </c>
      <c r="I8" s="30">
        <v>55</v>
      </c>
      <c r="J8" s="30">
        <v>47</v>
      </c>
      <c r="K8" s="30">
        <v>4</v>
      </c>
      <c r="L8" s="30">
        <v>2</v>
      </c>
      <c r="M8" s="30">
        <v>2</v>
      </c>
      <c r="N8" s="33">
        <v>0.43</v>
      </c>
      <c r="O8" s="67">
        <v>128</v>
      </c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4"/>
      <c r="AC8" s="30"/>
      <c r="AD8" s="30"/>
      <c r="AE8" s="3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0">
        <v>2017</v>
      </c>
      <c r="C9" s="30" t="s">
        <v>41</v>
      </c>
      <c r="D9" s="32" t="s">
        <v>51</v>
      </c>
      <c r="E9" s="30">
        <v>26</v>
      </c>
      <c r="F9" s="30">
        <v>1</v>
      </c>
      <c r="G9" s="46">
        <v>2</v>
      </c>
      <c r="H9" s="30">
        <v>29</v>
      </c>
      <c r="I9" s="30">
        <v>89</v>
      </c>
      <c r="J9" s="30">
        <v>66</v>
      </c>
      <c r="K9" s="30">
        <v>17</v>
      </c>
      <c r="L9" s="30">
        <v>3</v>
      </c>
      <c r="M9" s="30">
        <v>3</v>
      </c>
      <c r="N9" s="33">
        <v>0.44719999999999999</v>
      </c>
      <c r="O9" s="67">
        <v>199</v>
      </c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4"/>
      <c r="AC9" s="30"/>
      <c r="AD9" s="30"/>
      <c r="AE9" s="30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0">
        <v>2018</v>
      </c>
      <c r="C10" s="30" t="s">
        <v>53</v>
      </c>
      <c r="D10" s="32" t="s">
        <v>54</v>
      </c>
      <c r="E10" s="30">
        <v>20</v>
      </c>
      <c r="F10" s="30">
        <v>1</v>
      </c>
      <c r="G10" s="46">
        <v>1</v>
      </c>
      <c r="H10" s="30">
        <v>23</v>
      </c>
      <c r="I10" s="30">
        <v>68</v>
      </c>
      <c r="J10" s="30">
        <v>56</v>
      </c>
      <c r="K10" s="30">
        <v>9</v>
      </c>
      <c r="L10" s="30">
        <v>1</v>
      </c>
      <c r="M10" s="30">
        <v>2</v>
      </c>
      <c r="N10" s="33">
        <v>0.4657</v>
      </c>
      <c r="O10" s="67">
        <v>146</v>
      </c>
      <c r="P10" s="30">
        <v>3</v>
      </c>
      <c r="Q10" s="30">
        <v>0</v>
      </c>
      <c r="R10" s="30">
        <v>0</v>
      </c>
      <c r="S10" s="30">
        <v>0</v>
      </c>
      <c r="T10" s="30">
        <v>4</v>
      </c>
      <c r="U10" s="31"/>
      <c r="V10" s="31"/>
      <c r="W10" s="31"/>
      <c r="X10" s="31"/>
      <c r="Y10" s="31"/>
      <c r="Z10" s="30"/>
      <c r="AA10" s="30"/>
      <c r="AB10" s="34"/>
      <c r="AC10" s="30"/>
      <c r="AD10" s="30"/>
      <c r="AE10" s="30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0">
        <v>2019</v>
      </c>
      <c r="C11" s="30" t="s">
        <v>53</v>
      </c>
      <c r="D11" s="32" t="s">
        <v>54</v>
      </c>
      <c r="E11" s="30">
        <v>18</v>
      </c>
      <c r="F11" s="30">
        <v>4</v>
      </c>
      <c r="G11" s="46">
        <v>1</v>
      </c>
      <c r="H11" s="30">
        <v>21</v>
      </c>
      <c r="I11" s="30">
        <v>71</v>
      </c>
      <c r="J11" s="30">
        <v>52</v>
      </c>
      <c r="K11" s="30">
        <v>9</v>
      </c>
      <c r="L11" s="30">
        <v>5</v>
      </c>
      <c r="M11" s="30">
        <v>5</v>
      </c>
      <c r="N11" s="33">
        <v>0.58677685950413228</v>
      </c>
      <c r="O11" s="67">
        <v>121</v>
      </c>
      <c r="P11" s="30">
        <v>4</v>
      </c>
      <c r="Q11" s="30">
        <v>0</v>
      </c>
      <c r="R11" s="30">
        <v>0</v>
      </c>
      <c r="S11" s="30">
        <v>2</v>
      </c>
      <c r="T11" s="30">
        <v>10</v>
      </c>
      <c r="U11" s="31"/>
      <c r="V11" s="31"/>
      <c r="W11" s="31"/>
      <c r="X11" s="31"/>
      <c r="Y11" s="31"/>
      <c r="Z11" s="30"/>
      <c r="AA11" s="30"/>
      <c r="AB11" s="34"/>
      <c r="AC11" s="30"/>
      <c r="AD11" s="30"/>
      <c r="AE11" s="30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0">
        <v>2020</v>
      </c>
      <c r="C12" s="30" t="s">
        <v>53</v>
      </c>
      <c r="D12" s="32" t="s">
        <v>58</v>
      </c>
      <c r="E12" s="30">
        <v>20</v>
      </c>
      <c r="F12" s="30">
        <v>0</v>
      </c>
      <c r="G12" s="46">
        <v>3</v>
      </c>
      <c r="H12" s="30">
        <v>25</v>
      </c>
      <c r="I12" s="30">
        <v>84</v>
      </c>
      <c r="J12" s="30">
        <v>78</v>
      </c>
      <c r="K12" s="30">
        <v>1</v>
      </c>
      <c r="L12" s="30">
        <v>2</v>
      </c>
      <c r="M12" s="30">
        <v>3</v>
      </c>
      <c r="N12" s="33">
        <v>0.622</v>
      </c>
      <c r="O12" s="67">
        <v>135</v>
      </c>
      <c r="P12" s="30">
        <v>2</v>
      </c>
      <c r="Q12" s="30">
        <v>0</v>
      </c>
      <c r="R12" s="30">
        <v>0</v>
      </c>
      <c r="S12" s="30">
        <v>0</v>
      </c>
      <c r="T12" s="30">
        <v>9</v>
      </c>
      <c r="U12" s="31"/>
      <c r="V12" s="31"/>
      <c r="W12" s="31"/>
      <c r="X12" s="31"/>
      <c r="Y12" s="31"/>
      <c r="Z12" s="30"/>
      <c r="AA12" s="30"/>
      <c r="AB12" s="34"/>
      <c r="AC12" s="30"/>
      <c r="AD12" s="30"/>
      <c r="AE12" s="30"/>
      <c r="AF12" s="23"/>
      <c r="AG12" s="8"/>
      <c r="AH12" s="8"/>
      <c r="AI12" s="8"/>
      <c r="AJ12" s="8"/>
      <c r="AK12" s="8"/>
    </row>
    <row r="13" spans="1:37" s="9" customFormat="1" ht="15" customHeight="1" x14ac:dyDescent="0.2">
      <c r="A13" s="1"/>
      <c r="B13" s="16" t="s">
        <v>9</v>
      </c>
      <c r="C13" s="17"/>
      <c r="D13" s="15"/>
      <c r="E13" s="18">
        <f t="shared" ref="E13:M13" si="0">SUM(E4:E12)</f>
        <v>107</v>
      </c>
      <c r="F13" s="18">
        <f t="shared" si="0"/>
        <v>8</v>
      </c>
      <c r="G13" s="18">
        <f t="shared" si="0"/>
        <v>8</v>
      </c>
      <c r="H13" s="18">
        <f t="shared" si="0"/>
        <v>109</v>
      </c>
      <c r="I13" s="18">
        <f t="shared" si="0"/>
        <v>370</v>
      </c>
      <c r="J13" s="18">
        <f t="shared" si="0"/>
        <v>299</v>
      </c>
      <c r="K13" s="18">
        <f t="shared" si="0"/>
        <v>41</v>
      </c>
      <c r="L13" s="18">
        <f t="shared" si="0"/>
        <v>14</v>
      </c>
      <c r="M13" s="18">
        <f t="shared" si="0"/>
        <v>16</v>
      </c>
      <c r="N13" s="35">
        <f>PRODUCT(I13/O13)</f>
        <v>0.50408719346049047</v>
      </c>
      <c r="O13" s="36">
        <f t="shared" ref="O13:AE13" si="1">SUM(O4:O12)</f>
        <v>734</v>
      </c>
      <c r="P13" s="18">
        <f t="shared" si="1"/>
        <v>9</v>
      </c>
      <c r="Q13" s="18">
        <f t="shared" si="1"/>
        <v>0</v>
      </c>
      <c r="R13" s="18">
        <f t="shared" si="1"/>
        <v>0</v>
      </c>
      <c r="S13" s="18">
        <f t="shared" si="1"/>
        <v>2</v>
      </c>
      <c r="T13" s="18">
        <f t="shared" si="1"/>
        <v>23</v>
      </c>
      <c r="U13" s="18">
        <f t="shared" si="1"/>
        <v>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8">
        <f t="shared" si="1"/>
        <v>0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0</v>
      </c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32" t="s">
        <v>2</v>
      </c>
      <c r="C14" s="37"/>
      <c r="D14" s="38">
        <f>SUM(F13:H13)+((I13-F13-G13)/3)+(E13/3)+(Z13*25)+(AA13*25)+(AB13*10)+(AC13*25)+(AD13*20)+(AE13*15)</f>
        <v>278.66666666666669</v>
      </c>
      <c r="E14" s="1"/>
      <c r="F14" s="1"/>
      <c r="G14" s="1"/>
      <c r="H14" s="1"/>
      <c r="I14" s="1"/>
      <c r="J14" s="1"/>
      <c r="K14" s="1"/>
      <c r="L14" s="1"/>
      <c r="M14" s="1"/>
      <c r="N14" s="39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40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9"/>
      <c r="O15" s="41"/>
      <c r="P15" s="1"/>
      <c r="Q15" s="42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22" t="s">
        <v>16</v>
      </c>
      <c r="C16" s="43"/>
      <c r="D16" s="43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5" t="s">
        <v>35</v>
      </c>
      <c r="O16" s="24"/>
      <c r="P16" s="44" t="s">
        <v>32</v>
      </c>
      <c r="Q16" s="12"/>
      <c r="R16" s="12"/>
      <c r="S16" s="12"/>
      <c r="T16" s="45"/>
      <c r="U16" s="45"/>
      <c r="V16" s="45"/>
      <c r="W16" s="45"/>
      <c r="X16" s="45"/>
      <c r="Y16" s="12"/>
      <c r="Z16" s="12"/>
      <c r="AA16" s="12"/>
      <c r="AB16" s="12"/>
      <c r="AC16" s="12"/>
      <c r="AD16" s="12"/>
      <c r="AE16" s="47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4" t="s">
        <v>17</v>
      </c>
      <c r="C17" s="12"/>
      <c r="D17" s="47"/>
      <c r="E17" s="30">
        <f>PRODUCT(E13)</f>
        <v>107</v>
      </c>
      <c r="F17" s="30">
        <f>PRODUCT(F13)</f>
        <v>8</v>
      </c>
      <c r="G17" s="30">
        <f>PRODUCT(G13)</f>
        <v>8</v>
      </c>
      <c r="H17" s="30">
        <f>PRODUCT(H13)</f>
        <v>109</v>
      </c>
      <c r="I17" s="30">
        <f>PRODUCT(I13)</f>
        <v>370</v>
      </c>
      <c r="J17" s="1"/>
      <c r="K17" s="48">
        <f>PRODUCT((F17+G17)/E17)</f>
        <v>0.14953271028037382</v>
      </c>
      <c r="L17" s="48">
        <f>PRODUCT(H17/E17)</f>
        <v>1.0186915887850467</v>
      </c>
      <c r="M17" s="48">
        <f>PRODUCT(I17/E17)</f>
        <v>3.457943925233645</v>
      </c>
      <c r="N17" s="49">
        <f>PRODUCT(N13)</f>
        <v>0.50408719346049047</v>
      </c>
      <c r="O17" s="24">
        <f>PRODUCT(O13)</f>
        <v>734</v>
      </c>
      <c r="P17" s="73" t="s">
        <v>33</v>
      </c>
      <c r="Q17" s="74"/>
      <c r="R17" s="75" t="s">
        <v>45</v>
      </c>
      <c r="S17" s="75"/>
      <c r="T17" s="75"/>
      <c r="U17" s="75"/>
      <c r="V17" s="75"/>
      <c r="W17" s="75"/>
      <c r="X17" s="75"/>
      <c r="Y17" s="75"/>
      <c r="Z17" s="76" t="s">
        <v>36</v>
      </c>
      <c r="AA17" s="75"/>
      <c r="AB17" s="75" t="s">
        <v>46</v>
      </c>
      <c r="AC17" s="75"/>
      <c r="AD17" s="75"/>
      <c r="AE17" s="77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0" t="s">
        <v>18</v>
      </c>
      <c r="C18" s="51"/>
      <c r="D18" s="52"/>
      <c r="E18" s="30">
        <f>PRODUCT(P13)</f>
        <v>9</v>
      </c>
      <c r="F18" s="30">
        <f>PRODUCT(Q13)</f>
        <v>0</v>
      </c>
      <c r="G18" s="30">
        <f>PRODUCT(R13)</f>
        <v>0</v>
      </c>
      <c r="H18" s="30">
        <f>PRODUCT(S13)</f>
        <v>2</v>
      </c>
      <c r="I18" s="30">
        <f>PRODUCT(T13)</f>
        <v>23</v>
      </c>
      <c r="J18" s="1"/>
      <c r="K18" s="48">
        <f>PRODUCT((F18+G18)/E18)</f>
        <v>0</v>
      </c>
      <c r="L18" s="48">
        <f>PRODUCT(H18/E18)</f>
        <v>0.22222222222222221</v>
      </c>
      <c r="M18" s="48">
        <f>PRODUCT(I18/E18)</f>
        <v>2.5555555555555554</v>
      </c>
      <c r="N18" s="33">
        <f>PRODUCT(I18/O18)</f>
        <v>0.44230769230769229</v>
      </c>
      <c r="O18" s="24">
        <v>52</v>
      </c>
      <c r="P18" s="78" t="s">
        <v>56</v>
      </c>
      <c r="Q18" s="79"/>
      <c r="R18" s="80" t="s">
        <v>45</v>
      </c>
      <c r="S18" s="80"/>
      <c r="T18" s="80"/>
      <c r="U18" s="80"/>
      <c r="V18" s="80"/>
      <c r="W18" s="80"/>
      <c r="X18" s="80"/>
      <c r="Y18" s="80"/>
      <c r="Z18" s="81" t="s">
        <v>36</v>
      </c>
      <c r="AA18" s="80"/>
      <c r="AB18" s="80" t="s">
        <v>46</v>
      </c>
      <c r="AC18" s="80"/>
      <c r="AD18" s="80"/>
      <c r="AE18" s="82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3" t="s">
        <v>19</v>
      </c>
      <c r="C19" s="54"/>
      <c r="D19" s="55"/>
      <c r="E19" s="31"/>
      <c r="F19" s="31"/>
      <c r="G19" s="31"/>
      <c r="H19" s="31"/>
      <c r="I19" s="31"/>
      <c r="J19" s="1"/>
      <c r="K19" s="56"/>
      <c r="L19" s="56"/>
      <c r="M19" s="56"/>
      <c r="N19" s="57"/>
      <c r="O19" s="24"/>
      <c r="P19" s="78" t="s">
        <v>57</v>
      </c>
      <c r="Q19" s="79"/>
      <c r="R19" s="80" t="s">
        <v>49</v>
      </c>
      <c r="S19" s="80"/>
      <c r="T19" s="80"/>
      <c r="U19" s="80"/>
      <c r="V19" s="80"/>
      <c r="W19" s="80"/>
      <c r="X19" s="80"/>
      <c r="Y19" s="80"/>
      <c r="Z19" s="81" t="s">
        <v>48</v>
      </c>
      <c r="AA19" s="80"/>
      <c r="AB19" s="80" t="s">
        <v>50</v>
      </c>
      <c r="AC19" s="80"/>
      <c r="AD19" s="80"/>
      <c r="AE19" s="82"/>
      <c r="AF19" s="23"/>
      <c r="AG19" s="8"/>
      <c r="AH19" s="8"/>
      <c r="AI19" s="8"/>
      <c r="AJ19" s="8"/>
      <c r="AK19" s="8"/>
    </row>
    <row r="20" spans="1:37" s="9" customFormat="1" ht="15" customHeight="1" x14ac:dyDescent="0.2">
      <c r="A20" s="1"/>
      <c r="B20" s="58" t="s">
        <v>20</v>
      </c>
      <c r="C20" s="59"/>
      <c r="D20" s="60"/>
      <c r="E20" s="18">
        <f>SUM(E17:E19)</f>
        <v>116</v>
      </c>
      <c r="F20" s="18">
        <f>SUM(F17:F19)</f>
        <v>8</v>
      </c>
      <c r="G20" s="18">
        <f>SUM(G17:G19)</f>
        <v>8</v>
      </c>
      <c r="H20" s="18">
        <f>SUM(H17:H19)</f>
        <v>111</v>
      </c>
      <c r="I20" s="18">
        <f>SUM(I17:I19)</f>
        <v>393</v>
      </c>
      <c r="J20" s="1"/>
      <c r="K20" s="61">
        <f>PRODUCT((F20+G20)/E20)</f>
        <v>0.13793103448275862</v>
      </c>
      <c r="L20" s="61">
        <f>PRODUCT(H20/E20)</f>
        <v>0.9568965517241379</v>
      </c>
      <c r="M20" s="61">
        <f>PRODUCT(I20/E20)</f>
        <v>3.3879310344827585</v>
      </c>
      <c r="N20" s="35">
        <f>PRODUCT(I20/O20)</f>
        <v>0.5</v>
      </c>
      <c r="O20" s="24">
        <f>SUM(O17:O19)</f>
        <v>786</v>
      </c>
      <c r="P20" s="83" t="s">
        <v>34</v>
      </c>
      <c r="Q20" s="84"/>
      <c r="R20" s="85" t="s">
        <v>49</v>
      </c>
      <c r="S20" s="85"/>
      <c r="T20" s="85"/>
      <c r="U20" s="85"/>
      <c r="V20" s="85"/>
      <c r="W20" s="85"/>
      <c r="X20" s="85"/>
      <c r="Y20" s="85"/>
      <c r="Z20" s="86" t="s">
        <v>48</v>
      </c>
      <c r="AA20" s="85"/>
      <c r="AB20" s="85" t="s">
        <v>50</v>
      </c>
      <c r="AC20" s="85"/>
      <c r="AD20" s="85"/>
      <c r="AE20" s="87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40"/>
      <c r="C21" s="40"/>
      <c r="D21" s="40"/>
      <c r="E21" s="40"/>
      <c r="F21" s="40"/>
      <c r="G21" s="40"/>
      <c r="H21" s="40"/>
      <c r="I21" s="40"/>
      <c r="J21" s="1"/>
      <c r="K21" s="40"/>
      <c r="L21" s="40"/>
      <c r="M21" s="40"/>
      <c r="N21" s="39"/>
      <c r="O21" s="24"/>
      <c r="P21" s="1"/>
      <c r="Q21" s="42"/>
      <c r="R21" s="1"/>
      <c r="S21" s="1"/>
      <c r="T21" s="24"/>
      <c r="U21" s="24"/>
      <c r="V21" s="62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 t="s">
        <v>40</v>
      </c>
      <c r="C22" s="1"/>
      <c r="D22" s="1" t="s">
        <v>44</v>
      </c>
      <c r="E22" s="1"/>
      <c r="F22" s="1"/>
      <c r="G22" s="1"/>
      <c r="H22" s="1"/>
      <c r="I22" s="1"/>
      <c r="J22" s="1"/>
      <c r="K22" s="1"/>
      <c r="L22" s="1"/>
      <c r="M22" s="1"/>
      <c r="N22" s="42"/>
      <c r="O22" s="24"/>
      <c r="P22" s="1"/>
      <c r="Q22" s="42"/>
      <c r="R22" s="1"/>
      <c r="S22" s="1"/>
      <c r="T22" s="24"/>
      <c r="U22" s="24"/>
      <c r="V22" s="62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 t="s">
        <v>52</v>
      </c>
      <c r="E23" s="1"/>
      <c r="F23" s="1"/>
      <c r="G23" s="1"/>
      <c r="H23" s="1"/>
      <c r="I23" s="1"/>
      <c r="J23" s="1"/>
      <c r="K23" s="1"/>
      <c r="L23" s="1"/>
      <c r="M23" s="1"/>
      <c r="N23" s="42"/>
      <c r="O23" s="24"/>
      <c r="P23" s="1"/>
      <c r="Q23" s="42"/>
      <c r="R23" s="1"/>
      <c r="S23" s="1"/>
      <c r="T23" s="24"/>
      <c r="U23" s="24"/>
      <c r="V23" s="62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 t="s">
        <v>55</v>
      </c>
      <c r="E24" s="1"/>
      <c r="F24" s="1"/>
      <c r="G24" s="1"/>
      <c r="H24" s="1"/>
      <c r="I24" s="1"/>
      <c r="J24" s="1"/>
      <c r="K24" s="1"/>
      <c r="L24" s="1"/>
      <c r="M24" s="1"/>
      <c r="N24" s="42"/>
      <c r="O24" s="24"/>
      <c r="P24" s="1"/>
      <c r="Q24" s="42"/>
      <c r="R24" s="1"/>
      <c r="S24" s="1"/>
      <c r="T24" s="24"/>
      <c r="U24" s="24"/>
      <c r="V24" s="62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63" customFormat="1" ht="15" customHeight="1" x14ac:dyDescent="0.25">
      <c r="A25" s="1"/>
      <c r="B25" s="1"/>
      <c r="C25" s="1"/>
      <c r="D25" s="1" t="s">
        <v>59</v>
      </c>
      <c r="E25" s="1"/>
      <c r="F25" s="1"/>
      <c r="G25" s="1"/>
      <c r="H25" s="1"/>
      <c r="I25" s="1"/>
      <c r="J25" s="1"/>
      <c r="K25" s="1"/>
      <c r="L25" s="1"/>
      <c r="M25" s="1"/>
      <c r="N25" s="42"/>
      <c r="O25" s="24"/>
      <c r="P25" s="1"/>
      <c r="Q25" s="42"/>
      <c r="R25" s="1"/>
      <c r="S25" s="1"/>
      <c r="T25" s="24"/>
      <c r="U25" s="24"/>
      <c r="V25" s="62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63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2"/>
      <c r="O26" s="24"/>
      <c r="P26" s="1"/>
      <c r="Q26" s="42"/>
      <c r="R26" s="1"/>
      <c r="S26" s="1"/>
      <c r="T26" s="24"/>
      <c r="U26" s="24"/>
      <c r="V26" s="62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63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2"/>
      <c r="O27" s="24"/>
      <c r="P27" s="1"/>
      <c r="Q27" s="42"/>
      <c r="R27" s="1"/>
      <c r="S27" s="1"/>
      <c r="T27" s="24"/>
      <c r="U27" s="24"/>
      <c r="V27" s="62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2"/>
      <c r="O28" s="24"/>
      <c r="P28" s="1"/>
      <c r="Q28" s="42"/>
      <c r="R28" s="1"/>
      <c r="S28" s="1"/>
      <c r="T28" s="24"/>
      <c r="U28" s="24"/>
      <c r="V28" s="62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2"/>
      <c r="O29" s="24"/>
      <c r="P29" s="1"/>
      <c r="Q29" s="42"/>
      <c r="R29" s="1"/>
      <c r="S29" s="1"/>
      <c r="T29" s="24"/>
      <c r="U29" s="24"/>
      <c r="V29" s="62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64"/>
      <c r="N30" s="64"/>
      <c r="O30" s="24"/>
      <c r="P30" s="1"/>
      <c r="Q30" s="42"/>
      <c r="R30" s="1"/>
      <c r="S30" s="24"/>
      <c r="T30" s="24"/>
      <c r="U30" s="24"/>
      <c r="V30" s="24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63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2"/>
      <c r="O31" s="24"/>
      <c r="P31" s="1"/>
      <c r="Q31" s="42"/>
      <c r="R31" s="1"/>
      <c r="S31" s="1"/>
      <c r="T31" s="24"/>
      <c r="U31" s="24"/>
      <c r="V31" s="62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63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2"/>
      <c r="O32" s="24"/>
      <c r="P32" s="1"/>
      <c r="Q32" s="42"/>
      <c r="R32" s="1"/>
      <c r="S32" s="1"/>
      <c r="T32" s="24"/>
      <c r="U32" s="24"/>
      <c r="V32" s="62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63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4"/>
      <c r="P33" s="1"/>
      <c r="Q33" s="42"/>
      <c r="R33" s="1"/>
      <c r="S33" s="1"/>
      <c r="T33" s="24"/>
      <c r="U33" s="24"/>
      <c r="V33" s="62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63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4"/>
      <c r="P34" s="1"/>
      <c r="Q34" s="42"/>
      <c r="R34" s="1"/>
      <c r="S34" s="1"/>
      <c r="T34" s="24"/>
      <c r="U34" s="24"/>
      <c r="V34" s="62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63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4"/>
      <c r="P35" s="1"/>
      <c r="Q35" s="42"/>
      <c r="R35" s="1"/>
      <c r="S35" s="1"/>
      <c r="T35" s="24"/>
      <c r="U35" s="24"/>
      <c r="V35" s="62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63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4"/>
      <c r="P36" s="1"/>
      <c r="Q36" s="42"/>
      <c r="R36" s="1"/>
      <c r="S36" s="1"/>
      <c r="T36" s="24"/>
      <c r="U36" s="24"/>
      <c r="V36" s="62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63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4"/>
      <c r="P37" s="1"/>
      <c r="Q37" s="42"/>
      <c r="R37" s="1"/>
      <c r="S37" s="1"/>
      <c r="T37" s="24"/>
      <c r="U37" s="24"/>
      <c r="V37" s="62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63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4"/>
      <c r="P38" s="1"/>
      <c r="Q38" s="42"/>
      <c r="R38" s="1"/>
      <c r="S38" s="1"/>
      <c r="T38" s="24"/>
      <c r="U38" s="24"/>
      <c r="V38" s="62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63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4"/>
      <c r="P39" s="1"/>
      <c r="Q39" s="42"/>
      <c r="R39" s="1"/>
      <c r="S39" s="1"/>
      <c r="T39" s="24"/>
      <c r="U39" s="24"/>
      <c r="V39" s="62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63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4"/>
      <c r="P40" s="1"/>
      <c r="Q40" s="42"/>
      <c r="R40" s="1"/>
      <c r="S40" s="1"/>
      <c r="T40" s="24"/>
      <c r="U40" s="24"/>
      <c r="V40" s="62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63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4"/>
      <c r="P41" s="1"/>
      <c r="Q41" s="42"/>
      <c r="R41" s="1"/>
      <c r="S41" s="1"/>
      <c r="T41" s="24"/>
      <c r="U41" s="24"/>
      <c r="V41" s="62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63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4"/>
      <c r="P42" s="1"/>
      <c r="Q42" s="42"/>
      <c r="R42" s="1"/>
      <c r="S42" s="1"/>
      <c r="T42" s="24"/>
      <c r="U42" s="24"/>
      <c r="V42" s="62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63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4"/>
      <c r="P43" s="1"/>
      <c r="Q43" s="42"/>
      <c r="R43" s="1"/>
      <c r="S43" s="1"/>
      <c r="T43" s="24"/>
      <c r="U43" s="24"/>
      <c r="V43" s="62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63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4"/>
      <c r="P44" s="1"/>
      <c r="Q44" s="42"/>
      <c r="R44" s="1"/>
      <c r="S44" s="1"/>
      <c r="T44" s="24"/>
      <c r="U44" s="24"/>
      <c r="V44" s="62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63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4"/>
      <c r="P45" s="1"/>
      <c r="Q45" s="42"/>
      <c r="R45" s="1"/>
      <c r="S45" s="1"/>
      <c r="T45" s="24"/>
      <c r="U45" s="24"/>
      <c r="V45" s="62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63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4"/>
      <c r="P46" s="1"/>
      <c r="Q46" s="42"/>
      <c r="R46" s="1"/>
      <c r="S46" s="1"/>
      <c r="T46" s="24"/>
      <c r="U46" s="24"/>
      <c r="V46" s="62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63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4"/>
      <c r="P47" s="1"/>
      <c r="Q47" s="42"/>
      <c r="R47" s="1"/>
      <c r="S47" s="1"/>
      <c r="T47" s="24"/>
      <c r="U47" s="24"/>
      <c r="V47" s="62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63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4"/>
      <c r="P48" s="1"/>
      <c r="Q48" s="42"/>
      <c r="R48" s="1"/>
      <c r="S48" s="1"/>
      <c r="T48" s="24"/>
      <c r="U48" s="24"/>
      <c r="V48" s="62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63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4"/>
      <c r="P49" s="1"/>
      <c r="Q49" s="42"/>
      <c r="R49" s="1"/>
      <c r="S49" s="1"/>
      <c r="T49" s="24"/>
      <c r="U49" s="24"/>
      <c r="V49" s="62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63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4"/>
      <c r="P50" s="1"/>
      <c r="Q50" s="42"/>
      <c r="R50" s="1"/>
      <c r="S50" s="1"/>
      <c r="T50" s="24"/>
      <c r="U50" s="24"/>
      <c r="V50" s="62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63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4"/>
      <c r="P51" s="1"/>
      <c r="Q51" s="42"/>
      <c r="R51" s="1"/>
      <c r="S51" s="1"/>
      <c r="T51" s="24"/>
      <c r="U51" s="24"/>
      <c r="V51" s="62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</sheetData>
  <sortState ref="B11:Z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2020-09-09T12:49:38Z</dcterms:modified>
</cp:coreProperties>
</file>