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9" i="1" s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I14" i="1"/>
  <c r="O14" i="1" s="1"/>
  <c r="S9" i="1"/>
  <c r="H14" i="1" s="1"/>
  <c r="R9" i="1"/>
  <c r="G14" i="1" s="1"/>
  <c r="G16" i="1" s="1"/>
  <c r="Q9" i="1"/>
  <c r="F14" i="1" s="1"/>
  <c r="K14" i="1" s="1"/>
  <c r="P9" i="1"/>
  <c r="E14" i="1" s="1"/>
  <c r="M14" i="1" s="1"/>
  <c r="M9" i="1"/>
  <c r="L9" i="1"/>
  <c r="K9" i="1"/>
  <c r="J9" i="1"/>
  <c r="I9" i="1"/>
  <c r="I13" i="1" s="1"/>
  <c r="H9" i="1"/>
  <c r="H13" i="1"/>
  <c r="G9" i="1"/>
  <c r="G13" i="1"/>
  <c r="F9" i="1"/>
  <c r="F13" i="1"/>
  <c r="F16" i="1" s="1"/>
  <c r="E9" i="1"/>
  <c r="E13" i="1"/>
  <c r="E16" i="1" s="1"/>
  <c r="D10" i="1"/>
  <c r="L13" i="1"/>
  <c r="K16" i="1" l="1"/>
  <c r="I16" i="1"/>
  <c r="M13" i="1"/>
  <c r="L14" i="1"/>
  <c r="H16" i="1"/>
  <c r="L16" i="1" s="1"/>
  <c r="K13" i="1"/>
  <c r="N9" i="1"/>
  <c r="N13" i="1" s="1"/>
  <c r="N16" i="1" l="1"/>
  <c r="M16" i="1"/>
</calcChain>
</file>

<file path=xl/sharedStrings.xml><?xml version="1.0" encoding="utf-8"?>
<sst xmlns="http://schemas.openxmlformats.org/spreadsheetml/2006/main" count="83" uniqueCount="62">
  <si>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</si>
  <si>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</si>
  <si>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</si>
  <si>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</si>
  <si>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</si>
  <si>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</si>
  <si>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</si>
  <si>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</si>
  <si>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</si>
  <si>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</si>
  <si>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</si>
  <si>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</si>
  <si>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</si>
  <si>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</si>
  <si>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</si>
  <si>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</si>
  <si>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</si>
  <si>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</si>
  <si>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</si>
  <si>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</si>
  <si>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</si>
  <si>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</si>
  <si>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</si>
  <si>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</si>
  <si>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</si>
  <si>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</si>
  <si>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</si>
  <si>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</si>
  <si>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</si>
  <si>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</si>
  <si>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</si>
  <si>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</si>
  <si>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</si>
  <si>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</si>
  <si>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</si>
  <si>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</si>
  <si>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</si>
  <si>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</si>
  <si>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</si>
  <si>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3.  ottelu</t>
  </si>
  <si>
    <t xml:space="preserve">Seurat </t>
  </si>
  <si>
    <t>NJ = Nurmon Jymy  (1925),  kasvattajaseura</t>
  </si>
  <si>
    <t>8.</t>
  </si>
  <si>
    <t>YPJ</t>
  </si>
  <si>
    <t>play off</t>
  </si>
  <si>
    <t>YPJ = Ylihärmän Pesis-Junkkarit  (1996)</t>
  </si>
  <si>
    <t>Merika Rintamäki</t>
  </si>
  <si>
    <t>9.7.1994   Nurmo</t>
  </si>
  <si>
    <t>suomensarja</t>
  </si>
  <si>
    <t>ViVe</t>
  </si>
  <si>
    <t>ViVe = Vimpelin Veto  (1934)</t>
  </si>
  <si>
    <t>30.05. 2012  ViU - YPJ  2-0  (2-0, 11-2)</t>
  </si>
  <si>
    <t xml:space="preserve">  17 v 10 kk 21 pv</t>
  </si>
  <si>
    <t>06.07. 2012  YPJ - PeTo-Jussit  2-0  (7-1, 3-0)</t>
  </si>
  <si>
    <t xml:space="preserve">  17 v 11 kk 27 pv</t>
  </si>
  <si>
    <t>9.  ottelu</t>
  </si>
  <si>
    <t>01.08. 2012  YPJ - PeTo-Jussit  2-0  (3-0, 9-0)</t>
  </si>
  <si>
    <t xml:space="preserve">  18 v   0 kk 23 pv</t>
  </si>
  <si>
    <t>Fera = Fera, Rauma  (1958)</t>
  </si>
  <si>
    <t>Fera  2</t>
  </si>
  <si>
    <t>SMJ  2</t>
  </si>
  <si>
    <t>SMJ = Seinäjoen Maila-Jussit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</si>
</sst>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8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8">
        <v>2012</v>
      </c>
      <c r="C4" s="79"/>
      <c r="D4" s="80" t="s">
        <v>49</v>
      </c>
      <c r="E4" s="78"/>
      <c r="F4" s="82" t="s">
        <v>48</v>
      </c>
      <c r="G4" s="78"/>
      <c r="H4" s="78"/>
      <c r="I4" s="78"/>
      <c r="J4" s="78"/>
      <c r="K4" s="78"/>
      <c r="L4" s="78"/>
      <c r="M4" s="78"/>
      <c r="N4" s="81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31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2012</v>
      </c>
      <c r="C5" s="33" t="s">
        <v>42</v>
      </c>
      <c r="D5" s="28" t="s">
        <v>43</v>
      </c>
      <c r="E5" s="27">
        <v>11</v>
      </c>
      <c r="F5" s="27">
        <v>0</v>
      </c>
      <c r="G5" s="27">
        <v>3</v>
      </c>
      <c r="H5" s="27">
        <v>1</v>
      </c>
      <c r="I5" s="27">
        <v>18</v>
      </c>
      <c r="J5" s="27">
        <v>12</v>
      </c>
      <c r="K5" s="27">
        <v>1</v>
      </c>
      <c r="L5" s="27">
        <v>2</v>
      </c>
      <c r="M5" s="27">
        <v>3</v>
      </c>
      <c r="N5" s="29">
        <v>0.38300000000000001</v>
      </c>
      <c r="O5" s="25">
        <f>PRODUCT(I5/N5)</f>
        <v>46.997389033942561</v>
      </c>
      <c r="P5" s="27">
        <v>3</v>
      </c>
      <c r="Q5" s="27">
        <v>0</v>
      </c>
      <c r="R5" s="27">
        <v>0</v>
      </c>
      <c r="S5" s="27">
        <v>0</v>
      </c>
      <c r="T5" s="27">
        <v>4</v>
      </c>
      <c r="U5" s="30"/>
      <c r="V5" s="30"/>
      <c r="W5" s="30"/>
      <c r="X5" s="30"/>
      <c r="Y5" s="30"/>
      <c r="Z5" s="27"/>
      <c r="AA5" s="27"/>
      <c r="AB5" s="31"/>
      <c r="AC5" s="27"/>
      <c r="AD5" s="27"/>
      <c r="AE5" s="27"/>
      <c r="AF5" s="14" t="s">
        <v>44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8">
        <v>2013</v>
      </c>
      <c r="C6" s="79"/>
      <c r="D6" s="80" t="s">
        <v>59</v>
      </c>
      <c r="E6" s="78"/>
      <c r="F6" s="82" t="s">
        <v>48</v>
      </c>
      <c r="G6" s="78"/>
      <c r="H6" s="78"/>
      <c r="I6" s="78"/>
      <c r="J6" s="78"/>
      <c r="K6" s="78"/>
      <c r="L6" s="78"/>
      <c r="M6" s="78"/>
      <c r="N6" s="81"/>
      <c r="O6" s="83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31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2014</v>
      </c>
      <c r="C7" s="33"/>
      <c r="D7" s="28"/>
      <c r="E7" s="27"/>
      <c r="F7" s="31"/>
      <c r="G7" s="27"/>
      <c r="H7" s="27"/>
      <c r="I7" s="27"/>
      <c r="J7" s="27"/>
      <c r="K7" s="27"/>
      <c r="L7" s="27"/>
      <c r="M7" s="27"/>
      <c r="N7" s="29"/>
      <c r="O7" s="83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31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8">
        <v>2015</v>
      </c>
      <c r="C8" s="79"/>
      <c r="D8" s="80" t="s">
        <v>60</v>
      </c>
      <c r="E8" s="78"/>
      <c r="F8" s="82" t="s">
        <v>48</v>
      </c>
      <c r="G8" s="78"/>
      <c r="H8" s="78"/>
      <c r="I8" s="78"/>
      <c r="J8" s="78"/>
      <c r="K8" s="78"/>
      <c r="L8" s="78"/>
      <c r="M8" s="78"/>
      <c r="N8" s="81"/>
      <c r="O8" s="83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31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SUM(E4:E5)</f>
        <v>11</v>
      </c>
      <c r="F9" s="19">
        <f t="shared" si="0"/>
        <v>0</v>
      </c>
      <c r="G9" s="19">
        <f t="shared" si="0"/>
        <v>3</v>
      </c>
      <c r="H9" s="19">
        <f t="shared" si="0"/>
        <v>1</v>
      </c>
      <c r="I9" s="19">
        <f t="shared" si="0"/>
        <v>18</v>
      </c>
      <c r="J9" s="19">
        <f t="shared" si="0"/>
        <v>12</v>
      </c>
      <c r="K9" s="19">
        <f t="shared" si="0"/>
        <v>1</v>
      </c>
      <c r="L9" s="19">
        <f t="shared" si="0"/>
        <v>2</v>
      </c>
      <c r="M9" s="19">
        <f t="shared" si="0"/>
        <v>3</v>
      </c>
      <c r="N9" s="32">
        <f>PRODUCT(I9/O9)</f>
        <v>0.38300000000000001</v>
      </c>
      <c r="O9" s="84">
        <f t="shared" ref="O9:AE9" si="1">SUM(O4:O5)</f>
        <v>46.997389033942561</v>
      </c>
      <c r="P9" s="19">
        <f t="shared" si="1"/>
        <v>3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4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3"/>
      <c r="D10" s="34">
        <f>SUM(F9:H9)+((I9-F9-G9)/3)+(E9/3)+(Z9*25)+(AA9*25)+(AB9*10)+(AC9*25)+(AD9*20)+(AE9*15)</f>
        <v>12.666666666666666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19" t="s">
        <v>21</v>
      </c>
      <c r="O12" s="25"/>
      <c r="P12" s="41" t="s">
        <v>33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4"/>
      <c r="E13" s="27">
        <f>PRODUCT(E9)</f>
        <v>11</v>
      </c>
      <c r="F13" s="27">
        <f>PRODUCT(F9)</f>
        <v>0</v>
      </c>
      <c r="G13" s="27">
        <f>PRODUCT(G9)</f>
        <v>3</v>
      </c>
      <c r="H13" s="27">
        <f>PRODUCT(H9)</f>
        <v>1</v>
      </c>
      <c r="I13" s="27">
        <f>PRODUCT(I9)</f>
        <v>18</v>
      </c>
      <c r="J13" s="1"/>
      <c r="K13" s="45">
        <f>PRODUCT((F13+G13)/E13)</f>
        <v>0.27272727272727271</v>
      </c>
      <c r="L13" s="45">
        <f>PRODUCT(H13/E13)</f>
        <v>9.0909090909090912E-2</v>
      </c>
      <c r="M13" s="45">
        <f>PRODUCT(I13/E13)</f>
        <v>1.6363636363636365</v>
      </c>
      <c r="N13" s="29">
        <f>PRODUCT(N9)</f>
        <v>0.38300000000000001</v>
      </c>
      <c r="O13" s="25">
        <f>PRODUCT(O9)</f>
        <v>46.997389033942561</v>
      </c>
      <c r="P13" s="46" t="s">
        <v>34</v>
      </c>
      <c r="Q13" s="47"/>
      <c r="R13" s="47"/>
      <c r="S13" s="48" t="s">
        <v>51</v>
      </c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9" t="s">
        <v>38</v>
      </c>
      <c r="AE13" s="48"/>
      <c r="AF13" s="50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18</v>
      </c>
      <c r="C14" s="52"/>
      <c r="D14" s="53"/>
      <c r="E14" s="27">
        <f>PRODUCT(P9)</f>
        <v>3</v>
      </c>
      <c r="F14" s="27">
        <f>PRODUCT(Q9)</f>
        <v>0</v>
      </c>
      <c r="G14" s="27">
        <f>PRODUCT(R9)</f>
        <v>0</v>
      </c>
      <c r="H14" s="27">
        <f>PRODUCT(S9)</f>
        <v>0</v>
      </c>
      <c r="I14" s="27">
        <f>PRODUCT(T9)</f>
        <v>4</v>
      </c>
      <c r="J14" s="1"/>
      <c r="K14" s="45">
        <f>PRODUCT((F14+G14)/E14)</f>
        <v>0</v>
      </c>
      <c r="L14" s="45">
        <f>PRODUCT(H14/E14)</f>
        <v>0</v>
      </c>
      <c r="M14" s="45">
        <f>PRODUCT(I14/E14)</f>
        <v>1.3333333333333333</v>
      </c>
      <c r="N14" s="29">
        <v>0.57099999999999995</v>
      </c>
      <c r="O14" s="25">
        <f>PRODUCT(I14/N14)</f>
        <v>7.0052539404553418</v>
      </c>
      <c r="P14" s="54" t="s">
        <v>35</v>
      </c>
      <c r="Q14" s="55"/>
      <c r="R14" s="55"/>
      <c r="S14" s="56" t="s">
        <v>56</v>
      </c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7" t="s">
        <v>55</v>
      </c>
      <c r="AE14" s="56"/>
      <c r="AF14" s="58" t="s">
        <v>57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9" t="s">
        <v>19</v>
      </c>
      <c r="C15" s="60"/>
      <c r="D15" s="61"/>
      <c r="E15" s="30"/>
      <c r="F15" s="30"/>
      <c r="G15" s="30"/>
      <c r="H15" s="30"/>
      <c r="I15" s="30"/>
      <c r="J15" s="1"/>
      <c r="K15" s="62"/>
      <c r="L15" s="62"/>
      <c r="M15" s="62"/>
      <c r="N15" s="63"/>
      <c r="O15" s="25"/>
      <c r="P15" s="54" t="s">
        <v>36</v>
      </c>
      <c r="Q15" s="55"/>
      <c r="R15" s="55"/>
      <c r="S15" s="56" t="s">
        <v>53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 t="s">
        <v>39</v>
      </c>
      <c r="AE15" s="56"/>
      <c r="AF15" s="58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4" t="s">
        <v>20</v>
      </c>
      <c r="C16" s="65"/>
      <c r="D16" s="66"/>
      <c r="E16" s="19">
        <f>SUM(E13:E15)</f>
        <v>14</v>
      </c>
      <c r="F16" s="19">
        <f>SUM(F13:F15)</f>
        <v>0</v>
      </c>
      <c r="G16" s="19">
        <f>SUM(G13:G15)</f>
        <v>3</v>
      </c>
      <c r="H16" s="19">
        <f>SUM(H13:H15)</f>
        <v>1</v>
      </c>
      <c r="I16" s="19">
        <f>SUM(I13:I15)</f>
        <v>22</v>
      </c>
      <c r="J16" s="1"/>
      <c r="K16" s="67">
        <f>PRODUCT((F16+G16)/E16)</f>
        <v>0.21428571428571427</v>
      </c>
      <c r="L16" s="67">
        <f>PRODUCT(H16/E16)</f>
        <v>7.1428571428571425E-2</v>
      </c>
      <c r="M16" s="67">
        <f>PRODUCT(I16/E16)</f>
        <v>1.5714285714285714</v>
      </c>
      <c r="N16" s="32">
        <f>PRODUCT(I16/O16)</f>
        <v>0.40738746824724809</v>
      </c>
      <c r="O16" s="25">
        <f>SUM(O13:O15)</f>
        <v>54.002642974397901</v>
      </c>
      <c r="P16" s="68" t="s">
        <v>37</v>
      </c>
      <c r="Q16" s="69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/>
      <c r="AE16" s="70"/>
      <c r="AF16" s="72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3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 t="s">
        <v>40</v>
      </c>
      <c r="C18" s="1"/>
      <c r="D18" s="1" t="s">
        <v>41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3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50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3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45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3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58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3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61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3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38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9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3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3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3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3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3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3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3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73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73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73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25"/>
      <c r="U34" s="25"/>
      <c r="V34" s="73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25"/>
      <c r="U35" s="25"/>
      <c r="V35" s="73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38"/>
      <c r="R36" s="1"/>
      <c r="S36" s="1"/>
      <c r="T36" s="25"/>
      <c r="U36" s="25"/>
      <c r="V36" s="73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1"/>
      <c r="S37" s="1"/>
      <c r="T37" s="25"/>
      <c r="U37" s="25"/>
      <c r="V37" s="73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38"/>
      <c r="R38" s="1"/>
      <c r="S38" s="1"/>
      <c r="T38" s="25"/>
      <c r="U38" s="25"/>
      <c r="V38" s="73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1"/>
      <c r="S39" s="1"/>
      <c r="T39" s="25"/>
      <c r="U39" s="25"/>
      <c r="V39" s="73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25"/>
      <c r="U40" s="25"/>
      <c r="V40" s="73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75"/>
      <c r="AI40" s="75"/>
      <c r="AJ40" s="75"/>
      <c r="AK40" s="75"/>
      <c r="AL40" s="75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73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75"/>
      <c r="AI41" s="75"/>
      <c r="AJ41" s="75"/>
      <c r="AK41" s="75"/>
      <c r="AL41" s="75"/>
    </row>
    <row r="42" spans="1:38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3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3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A46" s="7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3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3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3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3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2019-01-30T11:24:54Z</dcterms:modified>
</cp:coreProperties>
</file>