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3" i="2" l="1"/>
  <c r="O23" i="2"/>
  <c r="I23" i="2"/>
  <c r="G23" i="2"/>
  <c r="O5" i="1" l="1"/>
  <c r="O4" i="1"/>
  <c r="O15" i="1" s="1"/>
  <c r="P10" i="2"/>
  <c r="O10" i="2"/>
  <c r="M10" i="2"/>
  <c r="I10" i="2"/>
  <c r="G10" i="2"/>
  <c r="T14" i="1"/>
  <c r="T13" i="1"/>
  <c r="T12" i="1"/>
  <c r="T11" i="1"/>
  <c r="T10" i="1"/>
  <c r="O14" i="1"/>
  <c r="O13" i="1"/>
  <c r="O12" i="1"/>
  <c r="O11" i="1"/>
  <c r="O10" i="1"/>
  <c r="M13" i="1"/>
  <c r="M12" i="1"/>
  <c r="M11" i="1"/>
  <c r="M9" i="1"/>
  <c r="M8" i="1"/>
  <c r="M7" i="1"/>
  <c r="M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L15" i="1"/>
  <c r="T15" i="1"/>
  <c r="K15" i="1"/>
  <c r="J15" i="1"/>
  <c r="I15" i="1"/>
  <c r="I19" i="1"/>
  <c r="I22" i="1" s="1"/>
  <c r="H15" i="1"/>
  <c r="H19" i="1"/>
  <c r="H22" i="1" s="1"/>
  <c r="G15" i="1"/>
  <c r="G19" i="1"/>
  <c r="G22" i="1" s="1"/>
  <c r="F15" i="1"/>
  <c r="F19" i="1" s="1"/>
  <c r="E15" i="1"/>
  <c r="E19" i="1" s="1"/>
  <c r="E22" i="1" s="1"/>
  <c r="L22" i="1" l="1"/>
  <c r="F22" i="1"/>
  <c r="K22" i="1" s="1"/>
  <c r="K19" i="1"/>
  <c r="O19" i="1"/>
  <c r="O22" i="1" s="1"/>
  <c r="N15" i="1"/>
  <c r="N19" i="1" s="1"/>
  <c r="M22" i="1"/>
  <c r="L19" i="1"/>
  <c r="D16" i="1"/>
  <c r="M19" i="1"/>
</calcChain>
</file>

<file path=xl/sharedStrings.xml><?xml version="1.0" encoding="utf-8"?>
<sst xmlns="http://schemas.openxmlformats.org/spreadsheetml/2006/main" count="317" uniqueCount="159">
  <si>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</si>
  <si>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</si>
  <si>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</si>
  <si>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</si>
  <si>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</si>
  <si>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</si>
  <si>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</si>
  <si>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</si>
  <si>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</si>
  <si>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</si>
  <si>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</si>
  <si>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</si>
  <si>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</si>
  <si>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</si>
  <si>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</si>
  <si>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</si>
  <si>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</si>
  <si>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</si>
  <si>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</si>
  <si>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</si>
  <si>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</si>
  <si>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</si>
  <si>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</si>
  <si>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</si>
  <si>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</si>
  <si>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</si>
  <si>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</si>
  <si>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</si>
  <si>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</si>
  <si>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</si>
  <si>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</si>
  <si>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</si>
  <si>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</si>
  <si>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</si>
  <si>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3.</t>
  </si>
  <si>
    <t>Virkiä</t>
  </si>
  <si>
    <t>----</t>
  </si>
  <si>
    <t>8.</t>
  </si>
  <si>
    <t>1.</t>
  </si>
  <si>
    <t>loppuottelut</t>
  </si>
  <si>
    <t>7.</t>
  </si>
  <si>
    <t>2.</t>
  </si>
  <si>
    <t>play off</t>
  </si>
  <si>
    <t>9.</t>
  </si>
  <si>
    <t>Tahko</t>
  </si>
  <si>
    <t>20.6.1965</t>
  </si>
  <si>
    <t>NJ</t>
  </si>
  <si>
    <t>NJ = Nurmon Jymy  (1925)</t>
  </si>
  <si>
    <t>Tahko = Hyvinkään Tahko  (1915)</t>
  </si>
  <si>
    <t>Virkiä  = Lapuan Virkiä  (1907)</t>
  </si>
  <si>
    <t>Cup</t>
  </si>
  <si>
    <t>IT = Ikaalisten Tarmo  (1908)</t>
  </si>
  <si>
    <t>IT</t>
  </si>
  <si>
    <t>Merja Riikilä os. Vainionpää</t>
  </si>
  <si>
    <t>L+T</t>
  </si>
  <si>
    <t>ENSIMMÄISET</t>
  </si>
  <si>
    <t>Ottelu</t>
  </si>
  <si>
    <t>Lyöty juoksu</t>
  </si>
  <si>
    <t>Tuotu juoksu</t>
  </si>
  <si>
    <t>Kunnari</t>
  </si>
  <si>
    <t>6.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</si>
  <si>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</si>
  <si>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</si>
  <si>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</si>
  <si>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</si>
  <si>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</si>
  <si>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</si>
  <si>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</si>
  <si>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</si>
  <si>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</si>
  <si>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</si>
  <si>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</si>
  <si>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</si>
  <si>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</si>
  <si>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</si>
  <si>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</si>
  <si>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1611</t>
  </si>
  <si>
    <t>24.08. 1986  Stadion, Helsinki</t>
  </si>
  <si>
    <t xml:space="preserve">  0-1</t>
  </si>
  <si>
    <t>vai</t>
  </si>
  <si>
    <t>8000</t>
  </si>
  <si>
    <t>Ikä ensimmäisessä ottelussa</t>
  </si>
  <si>
    <t>Länsi</t>
  </si>
  <si>
    <t>Markku Lähteenmäki</t>
  </si>
  <si>
    <t>3p</t>
  </si>
  <si>
    <t>Markus Lakaniemi</t>
  </si>
  <si>
    <t>06.08. 1988  Ikaalinen</t>
  </si>
  <si>
    <t xml:space="preserve"> 5-14</t>
  </si>
  <si>
    <t>3v</t>
  </si>
  <si>
    <t>I p</t>
  </si>
  <si>
    <t>Paavo Lakaniemi</t>
  </si>
  <si>
    <t>1501</t>
  </si>
  <si>
    <t>22.07. 1989  Viinijärvi</t>
  </si>
  <si>
    <t xml:space="preserve">  8-5</t>
  </si>
  <si>
    <t>Jari Haapanen</t>
  </si>
  <si>
    <t>2076</t>
  </si>
  <si>
    <t>12.08. 1990  Ulvila</t>
  </si>
  <si>
    <t>10-1</t>
  </si>
  <si>
    <t>2783</t>
  </si>
  <si>
    <t>27.06. 1992  Vihti</t>
  </si>
  <si>
    <t xml:space="preserve"> 9-10</t>
  </si>
  <si>
    <t>Petri Kaijansinkko</t>
  </si>
  <si>
    <t>2430</t>
  </si>
  <si>
    <t>21 v  1 kk  29 pv</t>
  </si>
  <si>
    <t>1.  ottelu</t>
  </si>
  <si>
    <t>12.05. 1984  NJ - Tahko  6-7</t>
  </si>
  <si>
    <t xml:space="preserve">  18 v 11 kk   8 pv</t>
  </si>
  <si>
    <t>7.  ottelu</t>
  </si>
  <si>
    <t>09.06. 1984  NJ - Manse PP  15-18</t>
  </si>
  <si>
    <t xml:space="preserve">  18 v 11 kk 20 pv</t>
  </si>
  <si>
    <t xml:space="preserve"> ITÄ - LÄNSI - KORTTI</t>
  </si>
  <si>
    <t>NAISET</t>
  </si>
  <si>
    <t xml:space="preserve"> LIITTO - LEHDISTÖ - KORTTI</t>
  </si>
  <si>
    <t>Tulos</t>
  </si>
  <si>
    <t xml:space="preserve">  KL-%</t>
  </si>
  <si>
    <t>Liitto</t>
  </si>
  <si>
    <t>Lehdistö</t>
  </si>
  <si>
    <t>29.06. 1986  Viinijärvi</t>
  </si>
  <si>
    <t xml:space="preserve">  4-3</t>
  </si>
  <si>
    <t xml:space="preserve">Kosti Parviainen </t>
  </si>
  <si>
    <t>16.06. 1990  Ikaalinen</t>
  </si>
  <si>
    <t xml:space="preserve">  1-2</t>
  </si>
  <si>
    <t xml:space="preserve">Petri Kaijansinkko </t>
  </si>
  <si>
    <t>18.06. 1989  Vimpeli</t>
  </si>
  <si>
    <t xml:space="preserve">  7-13</t>
  </si>
  <si>
    <t>21 v  0 kk  9 pv</t>
  </si>
  <si>
    <t>B-TYTÖT</t>
  </si>
  <si>
    <t>28.06. 1981  Hyvinkää</t>
  </si>
  <si>
    <t>11-12</t>
  </si>
  <si>
    <t>Ari Skyttä</t>
  </si>
  <si>
    <t>03.07. 1982  Varkaus</t>
  </si>
  <si>
    <t xml:space="preserve">  7-23</t>
  </si>
  <si>
    <t>2p</t>
  </si>
  <si>
    <t>I p, kp</t>
  </si>
  <si>
    <t>1/3</t>
  </si>
  <si>
    <t>1/1</t>
  </si>
  <si>
    <t>0/2</t>
  </si>
  <si>
    <t>10/14</t>
  </si>
  <si>
    <t>3/3</t>
  </si>
  <si>
    <t>5/7</t>
  </si>
  <si>
    <t>1/4</t>
  </si>
  <si>
    <t>0/1</t>
  </si>
  <si>
    <t>2/5</t>
  </si>
  <si>
    <t>1/2</t>
  </si>
  <si>
    <t>3/7</t>
  </si>
  <si>
    <t>6/7</t>
  </si>
  <si>
    <t>4/4</t>
  </si>
  <si>
    <t>0/3</t>
  </si>
  <si>
    <t>2/3</t>
  </si>
  <si>
    <t>3/5</t>
  </si>
  <si>
    <t>4/6</t>
  </si>
  <si>
    <t>2/2</t>
  </si>
  <si>
    <t>18/30</t>
  </si>
  <si>
    <t>4/9</t>
  </si>
  <si>
    <t>1/5</t>
  </si>
  <si>
    <t>9/10</t>
  </si>
  <si>
    <t>11/17</t>
  </si>
  <si>
    <t>6/16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</si>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</sst>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4" borderId="11" xfId="0" applyFont="1" applyFill="1" applyBorder="1"/>
    <xf numFmtId="0" fontId="0" fillId="3" borderId="0" xfId="0" applyFill="1"/>
    <xf numFmtId="0" fontId="4" fillId="3" borderId="2" xfId="0" applyFont="1" applyFill="1" applyBorder="1"/>
    <xf numFmtId="0" fontId="2" fillId="7" borderId="12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7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1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7" borderId="11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right"/>
    </xf>
    <xf numFmtId="0" fontId="8" fillId="8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12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165" fontId="2" fillId="5" borderId="2" xfId="1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0" fontId="2" fillId="9" borderId="3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9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18" width="5.7109375" style="77" customWidth="1"/>
    <col min="19" max="19" width="5.7109375" style="76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53</v>
      </c>
      <c r="C1" s="2"/>
      <c r="D1" s="3"/>
      <c r="E1" s="3"/>
      <c r="F1" s="4" t="s">
        <v>45</v>
      </c>
      <c r="G1" s="5"/>
      <c r="H1" s="6"/>
      <c r="I1" s="6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27</v>
      </c>
      <c r="AF2" s="15"/>
      <c r="AG2" s="15"/>
      <c r="AH2" s="21"/>
      <c r="AI2" s="15"/>
      <c r="AJ2" s="16"/>
      <c r="AK2" s="14" t="s">
        <v>28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54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50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1984</v>
      </c>
      <c r="C4" s="27" t="s">
        <v>43</v>
      </c>
      <c r="D4" s="41" t="s">
        <v>46</v>
      </c>
      <c r="E4" s="27">
        <v>17</v>
      </c>
      <c r="F4" s="27">
        <v>4</v>
      </c>
      <c r="G4" s="27">
        <v>24</v>
      </c>
      <c r="H4" s="27">
        <v>14</v>
      </c>
      <c r="I4" s="27">
        <v>69</v>
      </c>
      <c r="J4" s="27">
        <v>11</v>
      </c>
      <c r="K4" s="27">
        <v>10</v>
      </c>
      <c r="L4" s="27">
        <v>20</v>
      </c>
      <c r="M4" s="27">
        <v>28</v>
      </c>
      <c r="N4" s="63">
        <v>0.6160714285714286</v>
      </c>
      <c r="O4" s="25">
        <f t="shared" ref="O4:O5" si="0">PRODUCT(I4/N4)</f>
        <v>112</v>
      </c>
      <c r="P4" s="19" t="s">
        <v>61</v>
      </c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>
        <v>1</v>
      </c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1985</v>
      </c>
      <c r="C5" s="27" t="s">
        <v>38</v>
      </c>
      <c r="D5" s="41" t="s">
        <v>52</v>
      </c>
      <c r="E5" s="27">
        <v>17</v>
      </c>
      <c r="F5" s="27">
        <v>1</v>
      </c>
      <c r="G5" s="27">
        <v>19</v>
      </c>
      <c r="H5" s="27">
        <v>16</v>
      </c>
      <c r="I5" s="27">
        <v>59</v>
      </c>
      <c r="J5" s="27">
        <v>9</v>
      </c>
      <c r="K5" s="27">
        <v>10</v>
      </c>
      <c r="L5" s="27">
        <v>20</v>
      </c>
      <c r="M5" s="27">
        <v>20</v>
      </c>
      <c r="N5" s="63">
        <v>0.56730769230769229</v>
      </c>
      <c r="O5" s="25">
        <f t="shared" si="0"/>
        <v>104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>
        <v>1</v>
      </c>
      <c r="AH5" s="27">
        <v>1</v>
      </c>
      <c r="AI5" s="27"/>
      <c r="AJ5" s="27"/>
      <c r="AK5" s="55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1986</v>
      </c>
      <c r="C6" s="42" t="s">
        <v>34</v>
      </c>
      <c r="D6" s="41" t="s">
        <v>35</v>
      </c>
      <c r="E6" s="27">
        <v>18</v>
      </c>
      <c r="F6" s="27">
        <v>1</v>
      </c>
      <c r="G6" s="27">
        <v>27</v>
      </c>
      <c r="H6" s="27">
        <v>25</v>
      </c>
      <c r="I6" s="27">
        <v>86</v>
      </c>
      <c r="J6" s="27">
        <v>13</v>
      </c>
      <c r="K6" s="27">
        <v>17</v>
      </c>
      <c r="L6" s="27">
        <v>28</v>
      </c>
      <c r="M6" s="27">
        <v>28</v>
      </c>
      <c r="N6" s="62" t="s">
        <v>36</v>
      </c>
      <c r="O6" s="25">
        <v>0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>
        <v>1</v>
      </c>
      <c r="AG6" s="27"/>
      <c r="AH6" s="27"/>
      <c r="AI6" s="27"/>
      <c r="AJ6" s="27">
        <v>1</v>
      </c>
      <c r="AK6" s="55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1987</v>
      </c>
      <c r="C7" s="42" t="s">
        <v>37</v>
      </c>
      <c r="D7" s="41" t="s">
        <v>35</v>
      </c>
      <c r="E7" s="27">
        <v>16</v>
      </c>
      <c r="F7" s="27">
        <v>1</v>
      </c>
      <c r="G7" s="27">
        <v>13</v>
      </c>
      <c r="H7" s="27">
        <v>10</v>
      </c>
      <c r="I7" s="27">
        <v>59</v>
      </c>
      <c r="J7" s="27">
        <v>7</v>
      </c>
      <c r="K7" s="27">
        <v>12</v>
      </c>
      <c r="L7" s="27">
        <v>26</v>
      </c>
      <c r="M7" s="27">
        <f>PRODUCT(F7+G7)</f>
        <v>14</v>
      </c>
      <c r="N7" s="62" t="s">
        <v>36</v>
      </c>
      <c r="O7" s="25">
        <v>0</v>
      </c>
      <c r="P7" s="19" t="s">
        <v>43</v>
      </c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55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1988</v>
      </c>
      <c r="C8" s="42" t="s">
        <v>38</v>
      </c>
      <c r="D8" s="41" t="s">
        <v>35</v>
      </c>
      <c r="E8" s="27">
        <v>18</v>
      </c>
      <c r="F8" s="27">
        <v>1</v>
      </c>
      <c r="G8" s="27">
        <v>33</v>
      </c>
      <c r="H8" s="27">
        <v>23</v>
      </c>
      <c r="I8" s="27">
        <v>99</v>
      </c>
      <c r="J8" s="27">
        <v>16</v>
      </c>
      <c r="K8" s="27">
        <v>20</v>
      </c>
      <c r="L8" s="27">
        <v>29</v>
      </c>
      <c r="M8" s="27">
        <f>PRODUCT(F8+G8)</f>
        <v>34</v>
      </c>
      <c r="N8" s="62" t="s">
        <v>36</v>
      </c>
      <c r="O8" s="25">
        <v>0</v>
      </c>
      <c r="P8" s="19" t="s">
        <v>37</v>
      </c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>
        <v>1</v>
      </c>
      <c r="AF8" s="27"/>
      <c r="AG8" s="27"/>
      <c r="AH8" s="27">
        <v>1</v>
      </c>
      <c r="AI8" s="27"/>
      <c r="AJ8" s="27"/>
      <c r="AK8" s="55" t="s">
        <v>39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1989</v>
      </c>
      <c r="C9" s="42" t="s">
        <v>40</v>
      </c>
      <c r="D9" s="41" t="s">
        <v>35</v>
      </c>
      <c r="E9" s="27">
        <v>18</v>
      </c>
      <c r="F9" s="27">
        <v>1</v>
      </c>
      <c r="G9" s="27">
        <v>29</v>
      </c>
      <c r="H9" s="27">
        <v>25</v>
      </c>
      <c r="I9" s="27">
        <v>103</v>
      </c>
      <c r="J9" s="27">
        <v>18</v>
      </c>
      <c r="K9" s="27">
        <v>25</v>
      </c>
      <c r="L9" s="27">
        <v>30</v>
      </c>
      <c r="M9" s="27">
        <f>PRODUCT(F9+G9)</f>
        <v>30</v>
      </c>
      <c r="N9" s="62" t="s">
        <v>36</v>
      </c>
      <c r="O9" s="25">
        <v>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>
        <v>1</v>
      </c>
      <c r="AG9" s="27"/>
      <c r="AH9" s="27"/>
      <c r="AI9" s="27"/>
      <c r="AJ9" s="27"/>
      <c r="AK9" s="55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1990</v>
      </c>
      <c r="C10" s="42" t="s">
        <v>41</v>
      </c>
      <c r="D10" s="41" t="s">
        <v>35</v>
      </c>
      <c r="E10" s="27">
        <v>22</v>
      </c>
      <c r="F10" s="27">
        <v>6</v>
      </c>
      <c r="G10" s="27">
        <v>33</v>
      </c>
      <c r="H10" s="27">
        <v>27</v>
      </c>
      <c r="I10" s="27">
        <v>105</v>
      </c>
      <c r="J10" s="27">
        <v>11</v>
      </c>
      <c r="K10" s="27">
        <v>17</v>
      </c>
      <c r="L10" s="27">
        <v>38</v>
      </c>
      <c r="M10" s="27">
        <v>39</v>
      </c>
      <c r="N10" s="63">
        <v>0.58799999999999997</v>
      </c>
      <c r="O10" s="25">
        <f>PRODUCT(I10/N10)</f>
        <v>178.57142857142858</v>
      </c>
      <c r="P10" s="19"/>
      <c r="Q10" s="19"/>
      <c r="R10" s="19"/>
      <c r="S10" s="19"/>
      <c r="T10" s="25" t="e">
        <f t="shared" ref="T10:T15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>
        <v>1</v>
      </c>
      <c r="AG10" s="27"/>
      <c r="AH10" s="27"/>
      <c r="AI10" s="27">
        <v>1</v>
      </c>
      <c r="AJ10" s="27"/>
      <c r="AK10" s="55" t="s">
        <v>42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1991</v>
      </c>
      <c r="C11" s="42" t="s">
        <v>34</v>
      </c>
      <c r="D11" s="41" t="s">
        <v>35</v>
      </c>
      <c r="E11" s="27">
        <v>20</v>
      </c>
      <c r="F11" s="27">
        <v>5</v>
      </c>
      <c r="G11" s="27">
        <v>19</v>
      </c>
      <c r="H11" s="27">
        <v>23</v>
      </c>
      <c r="I11" s="27">
        <v>99</v>
      </c>
      <c r="J11" s="27">
        <v>15</v>
      </c>
      <c r="K11" s="27">
        <v>30</v>
      </c>
      <c r="L11" s="27">
        <v>30</v>
      </c>
      <c r="M11" s="27">
        <f>SUM(F11+G11)</f>
        <v>24</v>
      </c>
      <c r="N11" s="63">
        <v>0.65100000000000002</v>
      </c>
      <c r="O11" s="25">
        <f>PRODUCT(I11/N11)</f>
        <v>152.07373271889401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>
        <v>1</v>
      </c>
      <c r="AK11" s="55" t="s">
        <v>42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1992</v>
      </c>
      <c r="C12" s="42" t="s">
        <v>38</v>
      </c>
      <c r="D12" s="13" t="s">
        <v>35</v>
      </c>
      <c r="E12" s="27">
        <v>22</v>
      </c>
      <c r="F12" s="27">
        <v>3</v>
      </c>
      <c r="G12" s="27">
        <v>43</v>
      </c>
      <c r="H12" s="27">
        <v>37</v>
      </c>
      <c r="I12" s="27">
        <v>124</v>
      </c>
      <c r="J12" s="27">
        <v>17</v>
      </c>
      <c r="K12" s="27">
        <v>18</v>
      </c>
      <c r="L12" s="27">
        <v>43</v>
      </c>
      <c r="M12" s="27">
        <f>SUM(F12+G12)</f>
        <v>46</v>
      </c>
      <c r="N12" s="63">
        <v>0.66</v>
      </c>
      <c r="O12" s="25">
        <f>PRODUCT(I12/N12)</f>
        <v>187.87878787878788</v>
      </c>
      <c r="P12" s="19"/>
      <c r="Q12" s="19"/>
      <c r="R12" s="19" t="s">
        <v>60</v>
      </c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>
        <v>1</v>
      </c>
      <c r="AI12" s="27"/>
      <c r="AJ12" s="27"/>
      <c r="AK12" s="64" t="s">
        <v>42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1993</v>
      </c>
      <c r="C13" s="42" t="s">
        <v>38</v>
      </c>
      <c r="D13" s="41" t="s">
        <v>35</v>
      </c>
      <c r="E13" s="27">
        <v>24</v>
      </c>
      <c r="F13" s="27">
        <v>2</v>
      </c>
      <c r="G13" s="27">
        <v>32</v>
      </c>
      <c r="H13" s="27">
        <v>28</v>
      </c>
      <c r="I13" s="27">
        <v>106</v>
      </c>
      <c r="J13" s="27">
        <v>19</v>
      </c>
      <c r="K13" s="27">
        <v>18</v>
      </c>
      <c r="L13" s="27">
        <v>35</v>
      </c>
      <c r="M13" s="27">
        <f>SUM(F13+G13)</f>
        <v>34</v>
      </c>
      <c r="N13" s="63">
        <v>0.57599999999999996</v>
      </c>
      <c r="O13" s="25">
        <f>PRODUCT(I13/N13)</f>
        <v>184.0277777777778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>
        <v>1</v>
      </c>
      <c r="AI13" s="27"/>
      <c r="AJ13" s="27"/>
      <c r="AK13" s="55" t="s">
        <v>42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1994</v>
      </c>
      <c r="C14" s="42" t="s">
        <v>43</v>
      </c>
      <c r="D14" s="41" t="s">
        <v>44</v>
      </c>
      <c r="E14" s="27">
        <v>24</v>
      </c>
      <c r="F14" s="27">
        <v>3</v>
      </c>
      <c r="G14" s="27">
        <v>17</v>
      </c>
      <c r="H14" s="27">
        <v>19</v>
      </c>
      <c r="I14" s="27">
        <v>96</v>
      </c>
      <c r="J14" s="27">
        <v>15</v>
      </c>
      <c r="K14" s="27">
        <v>33</v>
      </c>
      <c r="L14" s="27">
        <v>28</v>
      </c>
      <c r="M14" s="27">
        <v>20</v>
      </c>
      <c r="N14" s="63">
        <v>0.57499999999999996</v>
      </c>
      <c r="O14" s="25">
        <f>PRODUCT(I14/N14)</f>
        <v>166.95652173913044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55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7" t="s">
        <v>9</v>
      </c>
      <c r="C15" s="18"/>
      <c r="D15" s="16"/>
      <c r="E15" s="19">
        <f t="shared" ref="E15:M15" si="2">SUM(E4:E14)</f>
        <v>216</v>
      </c>
      <c r="F15" s="19">
        <f t="shared" si="2"/>
        <v>28</v>
      </c>
      <c r="G15" s="19">
        <f t="shared" si="2"/>
        <v>289</v>
      </c>
      <c r="H15" s="19">
        <f t="shared" si="2"/>
        <v>247</v>
      </c>
      <c r="I15" s="19">
        <f t="shared" si="2"/>
        <v>1005</v>
      </c>
      <c r="J15" s="19">
        <f t="shared" si="2"/>
        <v>151</v>
      </c>
      <c r="K15" s="19">
        <f t="shared" si="2"/>
        <v>210</v>
      </c>
      <c r="L15" s="19">
        <f t="shared" si="2"/>
        <v>327</v>
      </c>
      <c r="M15" s="19">
        <f t="shared" si="2"/>
        <v>317</v>
      </c>
      <c r="N15" s="31">
        <f>PRODUCT(651/O15)</f>
        <v>0.59971907241425348</v>
      </c>
      <c r="O15" s="32">
        <f>SUM(O4:O14)</f>
        <v>1085.5082486860188</v>
      </c>
      <c r="P15" s="19"/>
      <c r="Q15" s="19"/>
      <c r="R15" s="19"/>
      <c r="S15" s="19"/>
      <c r="T15" s="25" t="e">
        <f t="shared" si="1"/>
        <v>#DIV/0!</v>
      </c>
      <c r="U15" s="19">
        <f t="shared" ref="U15:AJ15" si="3">SUM(U4:U14)</f>
        <v>0</v>
      </c>
      <c r="V15" s="19">
        <f t="shared" si="3"/>
        <v>0</v>
      </c>
      <c r="W15" s="19">
        <f t="shared" si="3"/>
        <v>0</v>
      </c>
      <c r="X15" s="19">
        <f t="shared" si="3"/>
        <v>0</v>
      </c>
      <c r="Y15" s="19">
        <f t="shared" si="3"/>
        <v>0</v>
      </c>
      <c r="Z15" s="19">
        <f t="shared" si="3"/>
        <v>0</v>
      </c>
      <c r="AA15" s="19">
        <f t="shared" si="3"/>
        <v>0</v>
      </c>
      <c r="AB15" s="19">
        <f t="shared" si="3"/>
        <v>0</v>
      </c>
      <c r="AC15" s="19">
        <f t="shared" si="3"/>
        <v>0</v>
      </c>
      <c r="AD15" s="19">
        <f t="shared" si="3"/>
        <v>0</v>
      </c>
      <c r="AE15" s="19">
        <f t="shared" si="3"/>
        <v>6</v>
      </c>
      <c r="AF15" s="19">
        <f t="shared" si="3"/>
        <v>3</v>
      </c>
      <c r="AG15" s="19">
        <f t="shared" si="3"/>
        <v>1</v>
      </c>
      <c r="AH15" s="19">
        <f t="shared" si="3"/>
        <v>4</v>
      </c>
      <c r="AI15" s="19">
        <f t="shared" si="3"/>
        <v>1</v>
      </c>
      <c r="AJ15" s="19">
        <f t="shared" si="3"/>
        <v>2</v>
      </c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9" t="s">
        <v>2</v>
      </c>
      <c r="C16" s="33"/>
      <c r="D16" s="34">
        <f>SUM(F15:H15)+((I15-F15-G15)/3)+(E15/3)+(AE15*25)+(AF15*25)+(AG15*15)+(AH15*25)+(AI15*20)+(AJ15*15)</f>
        <v>1255.3333333333335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6"/>
      <c r="AJ16" s="1"/>
      <c r="AK16" s="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9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24</v>
      </c>
      <c r="L18" s="19" t="s">
        <v>25</v>
      </c>
      <c r="M18" s="19" t="s">
        <v>26</v>
      </c>
      <c r="N18" s="31" t="s">
        <v>32</v>
      </c>
      <c r="O18" s="25"/>
      <c r="P18" s="41" t="s">
        <v>55</v>
      </c>
      <c r="Q18" s="13"/>
      <c r="R18" s="13"/>
      <c r="S18" s="13"/>
      <c r="T18" s="66"/>
      <c r="U18" s="66"/>
      <c r="V18" s="66"/>
      <c r="W18" s="66"/>
      <c r="X18" s="66"/>
      <c r="Y18" s="13"/>
      <c r="Z18" s="13"/>
      <c r="AA18" s="13"/>
      <c r="AB18" s="13"/>
      <c r="AC18" s="13"/>
      <c r="AD18" s="13"/>
      <c r="AE18" s="13"/>
      <c r="AF18" s="12"/>
      <c r="AG18" s="13"/>
      <c r="AH18" s="13"/>
      <c r="AI18" s="13"/>
      <c r="AJ18" s="13"/>
      <c r="AK18" s="42"/>
      <c r="AL18" s="1"/>
      <c r="AM18" s="9"/>
      <c r="AN18" s="9"/>
      <c r="AO18" s="9"/>
      <c r="AP18" s="9"/>
      <c r="AQ18" s="9"/>
    </row>
    <row r="19" spans="1:43" ht="15" customHeight="1" x14ac:dyDescent="0.2">
      <c r="A19" s="1"/>
      <c r="B19" s="41" t="s">
        <v>17</v>
      </c>
      <c r="C19" s="13"/>
      <c r="D19" s="43"/>
      <c r="E19" s="27">
        <f>PRODUCT(E15)</f>
        <v>216</v>
      </c>
      <c r="F19" s="27">
        <f>PRODUCT(F15)</f>
        <v>28</v>
      </c>
      <c r="G19" s="27">
        <f>PRODUCT(G15)</f>
        <v>289</v>
      </c>
      <c r="H19" s="27">
        <f>PRODUCT(H15)</f>
        <v>247</v>
      </c>
      <c r="I19" s="27">
        <f>PRODUCT(I15)</f>
        <v>1005</v>
      </c>
      <c r="J19" s="1"/>
      <c r="K19" s="44">
        <f>PRODUCT((F19+G19)/E19)</f>
        <v>1.4675925925925926</v>
      </c>
      <c r="L19" s="44">
        <f>PRODUCT(H19/E19)</f>
        <v>1.1435185185185186</v>
      </c>
      <c r="M19" s="44">
        <f>PRODUCT(I19/E19)</f>
        <v>4.6527777777777777</v>
      </c>
      <c r="N19" s="30">
        <f>PRODUCT(N15)</f>
        <v>0.59971907241425348</v>
      </c>
      <c r="O19" s="25">
        <f>PRODUCT(O15)</f>
        <v>1085.5082486860188</v>
      </c>
      <c r="P19" s="67" t="s">
        <v>56</v>
      </c>
      <c r="Q19" s="68"/>
      <c r="R19" s="68"/>
      <c r="S19" s="69" t="s">
        <v>105</v>
      </c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78" t="s">
        <v>104</v>
      </c>
      <c r="AE19" s="69"/>
      <c r="AF19" s="79" t="s">
        <v>106</v>
      </c>
      <c r="AG19" s="69"/>
      <c r="AH19" s="69"/>
      <c r="AI19" s="69"/>
      <c r="AJ19" s="69"/>
      <c r="AK19" s="128"/>
      <c r="AL19" s="1"/>
      <c r="AM19" s="9"/>
      <c r="AN19" s="9"/>
      <c r="AO19" s="9"/>
      <c r="AP19" s="9"/>
      <c r="AQ19" s="9"/>
    </row>
    <row r="20" spans="1:43" ht="15" customHeight="1" x14ac:dyDescent="0.2">
      <c r="A20" s="1"/>
      <c r="B20" s="45" t="s">
        <v>18</v>
      </c>
      <c r="C20" s="46"/>
      <c r="D20" s="47"/>
      <c r="E20" s="27"/>
      <c r="F20" s="27"/>
      <c r="G20" s="27"/>
      <c r="H20" s="27"/>
      <c r="I20" s="27"/>
      <c r="J20" s="1"/>
      <c r="K20" s="44"/>
      <c r="L20" s="44"/>
      <c r="M20" s="44"/>
      <c r="N20" s="30"/>
      <c r="O20" s="25"/>
      <c r="P20" s="70" t="s">
        <v>57</v>
      </c>
      <c r="Q20" s="71"/>
      <c r="R20" s="71"/>
      <c r="S20" s="72" t="s">
        <v>105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80" t="s">
        <v>104</v>
      </c>
      <c r="AE20" s="72"/>
      <c r="AF20" s="81" t="s">
        <v>106</v>
      </c>
      <c r="AG20" s="72"/>
      <c r="AH20" s="72"/>
      <c r="AI20" s="72"/>
      <c r="AJ20" s="72"/>
      <c r="AK20" s="129"/>
      <c r="AL20" s="1"/>
      <c r="AM20" s="9"/>
      <c r="AN20" s="9"/>
      <c r="AO20" s="9"/>
      <c r="AP20" s="9"/>
      <c r="AQ20" s="9"/>
    </row>
    <row r="21" spans="1:43" ht="15" customHeight="1" x14ac:dyDescent="0.2">
      <c r="A21" s="1"/>
      <c r="B21" s="48" t="s">
        <v>19</v>
      </c>
      <c r="C21" s="49"/>
      <c r="D21" s="50"/>
      <c r="E21" s="28"/>
      <c r="F21" s="28"/>
      <c r="G21" s="28"/>
      <c r="H21" s="28"/>
      <c r="I21" s="28"/>
      <c r="J21" s="1"/>
      <c r="K21" s="51"/>
      <c r="L21" s="51"/>
      <c r="M21" s="51"/>
      <c r="N21" s="52"/>
      <c r="O21" s="25"/>
      <c r="P21" s="70" t="s">
        <v>58</v>
      </c>
      <c r="Q21" s="71"/>
      <c r="R21" s="71"/>
      <c r="S21" s="72" t="s">
        <v>105</v>
      </c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80" t="s">
        <v>104</v>
      </c>
      <c r="AE21" s="72"/>
      <c r="AF21" s="81" t="s">
        <v>106</v>
      </c>
      <c r="AG21" s="72"/>
      <c r="AH21" s="72"/>
      <c r="AI21" s="72"/>
      <c r="AJ21" s="72"/>
      <c r="AK21" s="129"/>
      <c r="AL21" s="1"/>
      <c r="AM21" s="9"/>
      <c r="AN21" s="9"/>
      <c r="AO21" s="9"/>
      <c r="AP21" s="9"/>
      <c r="AQ21" s="9"/>
    </row>
    <row r="22" spans="1:43" ht="15" customHeight="1" x14ac:dyDescent="0.2">
      <c r="A22" s="1"/>
      <c r="B22" s="53" t="s">
        <v>20</v>
      </c>
      <c r="C22" s="54"/>
      <c r="D22" s="55"/>
      <c r="E22" s="19">
        <f>SUM(E19:E21)</f>
        <v>216</v>
      </c>
      <c r="F22" s="19">
        <f>SUM(F19:F21)</f>
        <v>28</v>
      </c>
      <c r="G22" s="19">
        <f>SUM(G19:G21)</f>
        <v>289</v>
      </c>
      <c r="H22" s="19">
        <f>SUM(H19:H21)</f>
        <v>247</v>
      </c>
      <c r="I22" s="19">
        <f>SUM(I19:I21)</f>
        <v>1005</v>
      </c>
      <c r="J22" s="1"/>
      <c r="K22" s="56">
        <f>PRODUCT((F22+G22)/E22)</f>
        <v>1.4675925925925926</v>
      </c>
      <c r="L22" s="56">
        <f>PRODUCT(H22/E22)</f>
        <v>1.1435185185185186</v>
      </c>
      <c r="M22" s="56">
        <f>PRODUCT(I22/E22)</f>
        <v>4.6527777777777777</v>
      </c>
      <c r="N22" s="31"/>
      <c r="O22" s="25">
        <f>SUM(O19:O21)</f>
        <v>1085.5082486860188</v>
      </c>
      <c r="P22" s="73" t="s">
        <v>59</v>
      </c>
      <c r="Q22" s="74"/>
      <c r="R22" s="74"/>
      <c r="S22" s="75" t="s">
        <v>108</v>
      </c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82" t="s">
        <v>107</v>
      </c>
      <c r="AE22" s="75"/>
      <c r="AF22" s="83" t="s">
        <v>109</v>
      </c>
      <c r="AG22" s="75"/>
      <c r="AH22" s="75"/>
      <c r="AI22" s="75"/>
      <c r="AJ22" s="75"/>
      <c r="AK22" s="130"/>
      <c r="AL22" s="1"/>
      <c r="AM22" s="9"/>
      <c r="AN22" s="9"/>
      <c r="AO22" s="9"/>
      <c r="AP22" s="9"/>
      <c r="AQ22" s="9"/>
    </row>
    <row r="23" spans="1:43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25"/>
      <c r="AI23" s="1"/>
      <c r="AJ23" s="1"/>
      <c r="AK23" s="1"/>
      <c r="AL23" s="1"/>
      <c r="AM23" s="9"/>
      <c r="AN23" s="9"/>
      <c r="AO23" s="9"/>
      <c r="AP23" s="9"/>
      <c r="AQ23" s="9"/>
    </row>
    <row r="24" spans="1:43" ht="15" customHeight="1" x14ac:dyDescent="0.2">
      <c r="A24" s="1"/>
      <c r="B24" s="1" t="s">
        <v>33</v>
      </c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25"/>
      <c r="AI24" s="1"/>
      <c r="AJ24" s="1"/>
      <c r="AK24" s="1"/>
      <c r="AL24" s="1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 t="s">
        <v>51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25"/>
      <c r="AI25" s="1"/>
      <c r="AJ25" s="1"/>
      <c r="AK25" s="1"/>
      <c r="AL25" s="1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 t="s">
        <v>49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25"/>
      <c r="AI26" s="1"/>
      <c r="AJ26" s="1"/>
      <c r="AK26" s="1"/>
      <c r="AL26" s="1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9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35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58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57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59"/>
      <c r="AN36" s="59"/>
      <c r="AO36" s="59"/>
      <c r="AP36" s="59"/>
      <c r="AQ36" s="5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57"/>
      <c r="AB37" s="57"/>
      <c r="AC37" s="25"/>
      <c r="AD37" s="25"/>
      <c r="AE37" s="25"/>
      <c r="AF37" s="25"/>
      <c r="AG37" s="25"/>
      <c r="AH37" s="25"/>
      <c r="AI37" s="25"/>
      <c r="AJ37" s="25"/>
      <c r="AK37" s="25"/>
      <c r="AL37" s="9"/>
      <c r="AM37" s="59"/>
      <c r="AN37" s="59"/>
      <c r="AO37" s="59"/>
      <c r="AP37" s="59"/>
      <c r="AQ37" s="59"/>
    </row>
    <row r="38" spans="1:43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7"/>
      <c r="AB38" s="57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7"/>
      <c r="AB39" s="57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6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7"/>
      <c r="AB42" s="57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sortState ref="X20:AC21">
    <sortCondition descending="1" ref="X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1.42578125" style="117" customWidth="1"/>
    <col min="3" max="3" width="17.5703125" style="76" customWidth="1"/>
    <col min="4" max="4" width="10.5703125" style="118" customWidth="1"/>
    <col min="5" max="5" width="10.28515625" style="118" customWidth="1"/>
    <col min="6" max="6" width="0.7109375" style="37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174" customWidth="1"/>
    <col min="22" max="22" width="11" style="76" customWidth="1"/>
    <col min="23" max="23" width="24.140625" style="118" customWidth="1"/>
    <col min="24" max="24" width="9.42578125" style="76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1" t="s">
        <v>110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65"/>
      <c r="R1" s="165"/>
      <c r="S1" s="165"/>
      <c r="T1" s="165"/>
      <c r="U1" s="165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53</v>
      </c>
      <c r="C2" s="88" t="s">
        <v>45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66"/>
      <c r="R2" s="166"/>
      <c r="S2" s="166"/>
      <c r="T2" s="166"/>
      <c r="U2" s="166"/>
      <c r="V2" s="12"/>
      <c r="W2" s="88"/>
      <c r="X2" s="42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111</v>
      </c>
      <c r="C3" s="23" t="s">
        <v>62</v>
      </c>
      <c r="D3" s="91" t="s">
        <v>63</v>
      </c>
      <c r="E3" s="92" t="s">
        <v>1</v>
      </c>
      <c r="F3" s="25"/>
      <c r="G3" s="93" t="s">
        <v>64</v>
      </c>
      <c r="H3" s="94" t="s">
        <v>65</v>
      </c>
      <c r="I3" s="94" t="s">
        <v>30</v>
      </c>
      <c r="J3" s="18" t="s">
        <v>66</v>
      </c>
      <c r="K3" s="95" t="s">
        <v>67</v>
      </c>
      <c r="L3" s="95" t="s">
        <v>68</v>
      </c>
      <c r="M3" s="93" t="s">
        <v>69</v>
      </c>
      <c r="N3" s="93" t="s">
        <v>29</v>
      </c>
      <c r="O3" s="94" t="s">
        <v>70</v>
      </c>
      <c r="P3" s="93" t="s">
        <v>65</v>
      </c>
      <c r="Q3" s="167" t="s">
        <v>3</v>
      </c>
      <c r="R3" s="167">
        <v>1</v>
      </c>
      <c r="S3" s="167">
        <v>2</v>
      </c>
      <c r="T3" s="167">
        <v>3</v>
      </c>
      <c r="U3" s="167" t="s">
        <v>71</v>
      </c>
      <c r="V3" s="18" t="s">
        <v>21</v>
      </c>
      <c r="W3" s="17" t="s">
        <v>72</v>
      </c>
      <c r="X3" s="17" t="s">
        <v>73</v>
      </c>
      <c r="Y3" s="87"/>
      <c r="Z3" s="87"/>
      <c r="AA3" s="87"/>
      <c r="AB3" s="87"/>
      <c r="AC3" s="87"/>
      <c r="AD3" s="87"/>
    </row>
    <row r="4" spans="1:30" x14ac:dyDescent="0.25">
      <c r="A4" s="120"/>
      <c r="B4" s="144" t="s">
        <v>74</v>
      </c>
      <c r="C4" s="121" t="s">
        <v>75</v>
      </c>
      <c r="D4" s="122" t="s">
        <v>82</v>
      </c>
      <c r="E4" s="145" t="s">
        <v>46</v>
      </c>
      <c r="F4" s="164"/>
      <c r="G4" s="123">
        <v>1</v>
      </c>
      <c r="H4" s="124"/>
      <c r="I4" s="123"/>
      <c r="J4" s="125"/>
      <c r="K4" s="125" t="s">
        <v>79</v>
      </c>
      <c r="L4" s="123"/>
      <c r="M4" s="123">
        <v>1</v>
      </c>
      <c r="N4" s="123"/>
      <c r="O4" s="124">
        <v>1</v>
      </c>
      <c r="P4" s="123"/>
      <c r="Q4" s="147" t="s">
        <v>142</v>
      </c>
      <c r="R4" s="147" t="s">
        <v>135</v>
      </c>
      <c r="S4" s="147" t="s">
        <v>136</v>
      </c>
      <c r="T4" s="147"/>
      <c r="U4" s="147" t="s">
        <v>143</v>
      </c>
      <c r="V4" s="126">
        <v>0.4</v>
      </c>
      <c r="W4" s="159" t="s">
        <v>83</v>
      </c>
      <c r="X4" s="127" t="s">
        <v>76</v>
      </c>
      <c r="Y4" s="87"/>
      <c r="Z4" s="87"/>
      <c r="AA4" s="87"/>
      <c r="AB4" s="87"/>
      <c r="AC4" s="87"/>
      <c r="AD4" s="87"/>
    </row>
    <row r="5" spans="1:30" x14ac:dyDescent="0.25">
      <c r="A5" s="120"/>
      <c r="B5" s="144" t="s">
        <v>77</v>
      </c>
      <c r="C5" s="121" t="s">
        <v>78</v>
      </c>
      <c r="D5" s="122" t="s">
        <v>82</v>
      </c>
      <c r="E5" s="145" t="s">
        <v>35</v>
      </c>
      <c r="F5" s="164"/>
      <c r="G5" s="123">
        <v>1</v>
      </c>
      <c r="H5" s="124"/>
      <c r="I5" s="123"/>
      <c r="J5" s="125" t="s">
        <v>84</v>
      </c>
      <c r="K5" s="125"/>
      <c r="L5" s="123"/>
      <c r="M5" s="123">
        <v>1</v>
      </c>
      <c r="N5" s="123"/>
      <c r="O5" s="124"/>
      <c r="P5" s="123"/>
      <c r="Q5" s="147"/>
      <c r="R5" s="147"/>
      <c r="S5" s="147"/>
      <c r="T5" s="147"/>
      <c r="U5" s="147"/>
      <c r="V5" s="126"/>
      <c r="W5" s="159" t="s">
        <v>85</v>
      </c>
      <c r="X5" s="127" t="s">
        <v>80</v>
      </c>
      <c r="Y5" s="87"/>
      <c r="Z5" s="87"/>
      <c r="AA5" s="87"/>
      <c r="AB5" s="87"/>
      <c r="AC5" s="87"/>
      <c r="AD5" s="87"/>
    </row>
    <row r="6" spans="1:30" x14ac:dyDescent="0.25">
      <c r="A6" s="120"/>
      <c r="B6" s="144" t="s">
        <v>86</v>
      </c>
      <c r="C6" s="121" t="s">
        <v>87</v>
      </c>
      <c r="D6" s="122" t="s">
        <v>82</v>
      </c>
      <c r="E6" s="145" t="s">
        <v>35</v>
      </c>
      <c r="F6" s="164"/>
      <c r="G6" s="123">
        <v>1</v>
      </c>
      <c r="H6" s="124"/>
      <c r="I6" s="123"/>
      <c r="J6" s="125" t="s">
        <v>88</v>
      </c>
      <c r="K6" s="125">
        <v>4</v>
      </c>
      <c r="L6" s="123" t="s">
        <v>89</v>
      </c>
      <c r="M6" s="123">
        <v>1</v>
      </c>
      <c r="N6" s="123"/>
      <c r="O6" s="124">
        <v>4</v>
      </c>
      <c r="P6" s="123">
        <v>3</v>
      </c>
      <c r="Q6" s="147" t="s">
        <v>145</v>
      </c>
      <c r="R6" s="147" t="s">
        <v>135</v>
      </c>
      <c r="S6" s="147" t="s">
        <v>141</v>
      </c>
      <c r="T6" s="147" t="s">
        <v>135</v>
      </c>
      <c r="U6" s="147" t="s">
        <v>146</v>
      </c>
      <c r="V6" s="126">
        <v>0.8571428571428571</v>
      </c>
      <c r="W6" s="159" t="s">
        <v>90</v>
      </c>
      <c r="X6" s="127" t="s">
        <v>91</v>
      </c>
      <c r="Y6" s="87"/>
      <c r="Z6" s="87"/>
      <c r="AA6" s="87"/>
      <c r="AB6" s="87"/>
      <c r="AC6" s="87"/>
      <c r="AD6" s="87"/>
    </row>
    <row r="7" spans="1:30" x14ac:dyDescent="0.25">
      <c r="A7" s="120"/>
      <c r="B7" s="144" t="s">
        <v>92</v>
      </c>
      <c r="C7" s="121" t="s">
        <v>93</v>
      </c>
      <c r="D7" s="122" t="s">
        <v>82</v>
      </c>
      <c r="E7" s="145" t="s">
        <v>35</v>
      </c>
      <c r="F7" s="164"/>
      <c r="G7" s="123"/>
      <c r="H7" s="124"/>
      <c r="I7" s="123">
        <v>1</v>
      </c>
      <c r="J7" s="125" t="s">
        <v>84</v>
      </c>
      <c r="K7" s="125">
        <v>5</v>
      </c>
      <c r="L7" s="123"/>
      <c r="M7" s="123">
        <v>1</v>
      </c>
      <c r="N7" s="123"/>
      <c r="O7" s="124">
        <v>1</v>
      </c>
      <c r="P7" s="124">
        <v>1</v>
      </c>
      <c r="Q7" s="147" t="s">
        <v>144</v>
      </c>
      <c r="R7" s="147" t="s">
        <v>147</v>
      </c>
      <c r="S7" s="147"/>
      <c r="T7" s="147" t="s">
        <v>148</v>
      </c>
      <c r="U7" s="147" t="s">
        <v>135</v>
      </c>
      <c r="V7" s="126">
        <v>0.42857142857142855</v>
      </c>
      <c r="W7" s="159" t="s">
        <v>94</v>
      </c>
      <c r="X7" s="127" t="s">
        <v>95</v>
      </c>
      <c r="Y7" s="87"/>
      <c r="Z7" s="87"/>
      <c r="AA7" s="87"/>
      <c r="AB7" s="87"/>
      <c r="AC7" s="87"/>
      <c r="AD7" s="87"/>
    </row>
    <row r="8" spans="1:30" x14ac:dyDescent="0.25">
      <c r="A8" s="120"/>
      <c r="B8" s="144" t="s">
        <v>96</v>
      </c>
      <c r="C8" s="121" t="s">
        <v>97</v>
      </c>
      <c r="D8" s="122" t="s">
        <v>82</v>
      </c>
      <c r="E8" s="145" t="s">
        <v>35</v>
      </c>
      <c r="F8" s="164"/>
      <c r="G8" s="123"/>
      <c r="H8" s="124"/>
      <c r="I8" s="123">
        <v>1</v>
      </c>
      <c r="J8" s="125" t="s">
        <v>84</v>
      </c>
      <c r="K8" s="125">
        <v>9</v>
      </c>
      <c r="L8" s="123"/>
      <c r="M8" s="123">
        <v>1</v>
      </c>
      <c r="N8" s="123"/>
      <c r="O8" s="124">
        <v>1</v>
      </c>
      <c r="P8" s="124"/>
      <c r="Q8" s="147" t="s">
        <v>149</v>
      </c>
      <c r="R8" s="147" t="s">
        <v>134</v>
      </c>
      <c r="S8" s="147"/>
      <c r="T8" s="147" t="s">
        <v>135</v>
      </c>
      <c r="U8" s="147" t="s">
        <v>135</v>
      </c>
      <c r="V8" s="126">
        <v>0.6</v>
      </c>
      <c r="W8" s="159" t="s">
        <v>94</v>
      </c>
      <c r="X8" s="127" t="s">
        <v>98</v>
      </c>
      <c r="Y8" s="87"/>
      <c r="Z8" s="87"/>
      <c r="AA8" s="87"/>
      <c r="AB8" s="87"/>
      <c r="AC8" s="87"/>
      <c r="AD8" s="87"/>
    </row>
    <row r="9" spans="1:30" x14ac:dyDescent="0.25">
      <c r="A9" s="120"/>
      <c r="B9" s="144" t="s">
        <v>99</v>
      </c>
      <c r="C9" s="121" t="s">
        <v>100</v>
      </c>
      <c r="D9" s="122" t="s">
        <v>82</v>
      </c>
      <c r="E9" s="145" t="s">
        <v>35</v>
      </c>
      <c r="F9" s="164"/>
      <c r="G9" s="123">
        <v>1</v>
      </c>
      <c r="H9" s="124"/>
      <c r="I9" s="123"/>
      <c r="J9" s="125" t="s">
        <v>84</v>
      </c>
      <c r="K9" s="123">
        <v>9</v>
      </c>
      <c r="L9" s="123"/>
      <c r="M9" s="123">
        <v>1</v>
      </c>
      <c r="N9" s="123"/>
      <c r="O9" s="124">
        <v>2</v>
      </c>
      <c r="P9" s="124">
        <v>1</v>
      </c>
      <c r="Q9" s="147" t="s">
        <v>150</v>
      </c>
      <c r="R9" s="147" t="s">
        <v>135</v>
      </c>
      <c r="S9" s="147" t="s">
        <v>143</v>
      </c>
      <c r="T9" s="147" t="s">
        <v>141</v>
      </c>
      <c r="U9" s="147" t="s">
        <v>151</v>
      </c>
      <c r="V9" s="126">
        <v>0.66666666666666663</v>
      </c>
      <c r="W9" s="159" t="s">
        <v>101</v>
      </c>
      <c r="X9" s="127" t="s">
        <v>102</v>
      </c>
      <c r="Y9" s="87"/>
      <c r="Z9" s="87"/>
      <c r="AA9" s="87"/>
      <c r="AB9" s="87"/>
      <c r="AC9" s="87"/>
      <c r="AD9" s="87"/>
    </row>
    <row r="10" spans="1:30" x14ac:dyDescent="0.25">
      <c r="A10" s="24"/>
      <c r="B10" s="23" t="s">
        <v>9</v>
      </c>
      <c r="C10" s="18"/>
      <c r="D10" s="17"/>
      <c r="E10" s="96"/>
      <c r="F10" s="97"/>
      <c r="G10" s="19">
        <f>SUM(G4:G9)</f>
        <v>4</v>
      </c>
      <c r="H10" s="19"/>
      <c r="I10" s="19">
        <f>SUM(I4:I9)</f>
        <v>2</v>
      </c>
      <c r="J10" s="18"/>
      <c r="K10" s="18"/>
      <c r="L10" s="18"/>
      <c r="M10" s="19">
        <f t="shared" ref="M10:U10" si="0">SUM(M4:M9)</f>
        <v>6</v>
      </c>
      <c r="N10" s="19"/>
      <c r="O10" s="19">
        <f t="shared" si="0"/>
        <v>9</v>
      </c>
      <c r="P10" s="19">
        <f t="shared" si="0"/>
        <v>5</v>
      </c>
      <c r="Q10" s="99" t="s">
        <v>152</v>
      </c>
      <c r="R10" s="99" t="s">
        <v>153</v>
      </c>
      <c r="S10" s="99" t="s">
        <v>154</v>
      </c>
      <c r="T10" s="99" t="s">
        <v>150</v>
      </c>
      <c r="U10" s="99" t="s">
        <v>155</v>
      </c>
      <c r="V10" s="31">
        <v>0.6</v>
      </c>
      <c r="W10" s="98"/>
      <c r="X10" s="99"/>
      <c r="Y10" s="87"/>
      <c r="Z10" s="87"/>
      <c r="AA10" s="87"/>
      <c r="AB10" s="87"/>
      <c r="AC10" s="87"/>
      <c r="AD10" s="87"/>
    </row>
    <row r="11" spans="1:30" x14ac:dyDescent="0.25">
      <c r="A11" s="24"/>
      <c r="B11" s="100" t="s">
        <v>81</v>
      </c>
      <c r="C11" s="101" t="s">
        <v>103</v>
      </c>
      <c r="D11" s="102"/>
      <c r="E11" s="103"/>
      <c r="F11" s="104"/>
      <c r="G11" s="105"/>
      <c r="H11" s="105"/>
      <c r="I11" s="105"/>
      <c r="J11" s="106"/>
      <c r="K11" s="106"/>
      <c r="L11" s="106"/>
      <c r="M11" s="105"/>
      <c r="N11" s="105"/>
      <c r="O11" s="105"/>
      <c r="P11" s="105"/>
      <c r="Q11" s="168"/>
      <c r="R11" s="168"/>
      <c r="S11" s="168"/>
      <c r="T11" s="168"/>
      <c r="U11" s="168"/>
      <c r="V11" s="105"/>
      <c r="W11" s="102"/>
      <c r="X11" s="107"/>
      <c r="Y11" s="87"/>
      <c r="Z11" s="87"/>
      <c r="AA11" s="87"/>
      <c r="AB11" s="87"/>
      <c r="AC11" s="87"/>
      <c r="AD11" s="87"/>
    </row>
    <row r="12" spans="1:30" x14ac:dyDescent="0.25">
      <c r="A12" s="24"/>
      <c r="B12" s="108"/>
      <c r="C12" s="109"/>
      <c r="D12" s="109"/>
      <c r="E12" s="132"/>
      <c r="F12" s="132"/>
      <c r="G12" s="111"/>
      <c r="H12" s="112"/>
      <c r="I12" s="110"/>
      <c r="J12" s="112"/>
      <c r="K12" s="110"/>
      <c r="L12" s="112"/>
      <c r="M12" s="110"/>
      <c r="N12" s="110"/>
      <c r="O12" s="110"/>
      <c r="P12" s="110"/>
      <c r="Q12" s="169"/>
      <c r="R12" s="169"/>
      <c r="S12" s="169"/>
      <c r="T12" s="169"/>
      <c r="U12" s="169"/>
      <c r="V12" s="110"/>
      <c r="W12" s="110"/>
      <c r="X12" s="113"/>
      <c r="Y12" s="87"/>
      <c r="Z12" s="87"/>
      <c r="AA12" s="87"/>
      <c r="AB12" s="87"/>
      <c r="AC12" s="87"/>
      <c r="AD12" s="87"/>
    </row>
    <row r="13" spans="1:30" x14ac:dyDescent="0.25">
      <c r="A13" s="9"/>
      <c r="B13" s="90" t="s">
        <v>126</v>
      </c>
      <c r="C13" s="23" t="s">
        <v>62</v>
      </c>
      <c r="D13" s="91" t="s">
        <v>63</v>
      </c>
      <c r="E13" s="92" t="s">
        <v>1</v>
      </c>
      <c r="F13" s="25"/>
      <c r="G13" s="93" t="s">
        <v>64</v>
      </c>
      <c r="H13" s="94" t="s">
        <v>65</v>
      </c>
      <c r="I13" s="94" t="s">
        <v>30</v>
      </c>
      <c r="J13" s="18" t="s">
        <v>66</v>
      </c>
      <c r="K13" s="95" t="s">
        <v>67</v>
      </c>
      <c r="L13" s="95" t="s">
        <v>68</v>
      </c>
      <c r="M13" s="93" t="s">
        <v>69</v>
      </c>
      <c r="N13" s="93" t="s">
        <v>29</v>
      </c>
      <c r="O13" s="94" t="s">
        <v>70</v>
      </c>
      <c r="P13" s="93" t="s">
        <v>65</v>
      </c>
      <c r="Q13" s="167" t="s">
        <v>3</v>
      </c>
      <c r="R13" s="167">
        <v>1</v>
      </c>
      <c r="S13" s="167">
        <v>2</v>
      </c>
      <c r="T13" s="167">
        <v>3</v>
      </c>
      <c r="U13" s="167" t="s">
        <v>71</v>
      </c>
      <c r="V13" s="18" t="s">
        <v>21</v>
      </c>
      <c r="W13" s="17" t="s">
        <v>72</v>
      </c>
      <c r="X13" s="17" t="s">
        <v>73</v>
      </c>
      <c r="Y13" s="87"/>
      <c r="Z13" s="87"/>
      <c r="AA13" s="87"/>
      <c r="AB13" s="87"/>
      <c r="AC13" s="87"/>
      <c r="AD13" s="87"/>
    </row>
    <row r="14" spans="1:30" x14ac:dyDescent="0.25">
      <c r="A14" s="24"/>
      <c r="B14" s="144" t="s">
        <v>127</v>
      </c>
      <c r="C14" s="121" t="s">
        <v>128</v>
      </c>
      <c r="D14" s="122" t="s">
        <v>82</v>
      </c>
      <c r="E14" s="145" t="s">
        <v>46</v>
      </c>
      <c r="F14" s="146"/>
      <c r="G14" s="123">
        <v>1</v>
      </c>
      <c r="H14" s="124"/>
      <c r="I14" s="123"/>
      <c r="J14" s="125" t="s">
        <v>84</v>
      </c>
      <c r="K14" s="125">
        <v>7</v>
      </c>
      <c r="L14" s="123"/>
      <c r="M14" s="123">
        <v>1</v>
      </c>
      <c r="N14" s="123"/>
      <c r="O14" s="124"/>
      <c r="P14" s="123"/>
      <c r="Q14" s="147" t="s">
        <v>134</v>
      </c>
      <c r="R14" s="147" t="s">
        <v>135</v>
      </c>
      <c r="S14" s="147" t="s">
        <v>136</v>
      </c>
      <c r="T14" s="147"/>
      <c r="U14" s="147"/>
      <c r="V14" s="126">
        <v>0.33333333333333331</v>
      </c>
      <c r="W14" s="148" t="s">
        <v>129</v>
      </c>
      <c r="X14" s="123"/>
      <c r="Y14" s="87"/>
      <c r="Z14" s="87"/>
      <c r="AA14" s="87"/>
      <c r="AB14" s="87"/>
      <c r="AC14" s="87"/>
      <c r="AD14" s="87"/>
    </row>
    <row r="15" spans="1:30" x14ac:dyDescent="0.25">
      <c r="A15" s="24"/>
      <c r="B15" s="144" t="s">
        <v>130</v>
      </c>
      <c r="C15" s="121" t="s">
        <v>131</v>
      </c>
      <c r="D15" s="122" t="s">
        <v>82</v>
      </c>
      <c r="E15" s="145" t="s">
        <v>46</v>
      </c>
      <c r="F15" s="146"/>
      <c r="G15" s="123">
        <v>1</v>
      </c>
      <c r="H15" s="124"/>
      <c r="I15" s="123"/>
      <c r="J15" s="125" t="s">
        <v>132</v>
      </c>
      <c r="K15" s="125">
        <v>4</v>
      </c>
      <c r="L15" s="123" t="s">
        <v>133</v>
      </c>
      <c r="M15" s="123">
        <v>1</v>
      </c>
      <c r="N15" s="123">
        <v>1</v>
      </c>
      <c r="O15" s="124">
        <v>4</v>
      </c>
      <c r="P15" s="123">
        <v>4</v>
      </c>
      <c r="Q15" s="147" t="s">
        <v>137</v>
      </c>
      <c r="R15" s="147" t="s">
        <v>135</v>
      </c>
      <c r="S15" s="147" t="s">
        <v>134</v>
      </c>
      <c r="T15" s="147" t="s">
        <v>138</v>
      </c>
      <c r="U15" s="147" t="s">
        <v>139</v>
      </c>
      <c r="V15" s="126">
        <v>0.71399999999999997</v>
      </c>
      <c r="W15" s="148" t="s">
        <v>129</v>
      </c>
      <c r="X15" s="123">
        <v>125</v>
      </c>
      <c r="Y15" s="87"/>
      <c r="Z15" s="87"/>
      <c r="AA15" s="87"/>
      <c r="AB15" s="87"/>
      <c r="AC15" s="87"/>
      <c r="AD15" s="87"/>
    </row>
    <row r="16" spans="1:30" x14ac:dyDescent="0.25">
      <c r="A16" s="24"/>
      <c r="B16" s="23" t="s">
        <v>9</v>
      </c>
      <c r="C16" s="18"/>
      <c r="D16" s="17"/>
      <c r="E16" s="96"/>
      <c r="F16" s="97"/>
      <c r="G16" s="19">
        <v>2</v>
      </c>
      <c r="H16" s="19"/>
      <c r="I16" s="19"/>
      <c r="J16" s="18"/>
      <c r="K16" s="18"/>
      <c r="L16" s="18"/>
      <c r="M16" s="19">
        <v>2</v>
      </c>
      <c r="N16" s="19">
        <v>1</v>
      </c>
      <c r="O16" s="19">
        <v>4</v>
      </c>
      <c r="P16" s="19">
        <v>4</v>
      </c>
      <c r="Q16" s="99" t="s">
        <v>156</v>
      </c>
      <c r="R16" s="99" t="s">
        <v>151</v>
      </c>
      <c r="S16" s="99" t="s">
        <v>154</v>
      </c>
      <c r="T16" s="99" t="s">
        <v>138</v>
      </c>
      <c r="U16" s="99" t="s">
        <v>139</v>
      </c>
      <c r="V16" s="31">
        <v>0.747</v>
      </c>
      <c r="W16" s="98"/>
      <c r="X16" s="99"/>
      <c r="Y16" s="87"/>
      <c r="Z16" s="87"/>
      <c r="AA16" s="87"/>
      <c r="AB16" s="87"/>
      <c r="AC16" s="87"/>
      <c r="AD16" s="87"/>
    </row>
    <row r="17" spans="1:32" x14ac:dyDescent="0.25">
      <c r="A17" s="24"/>
      <c r="B17" s="108"/>
      <c r="C17" s="109"/>
      <c r="D17" s="109"/>
      <c r="E17" s="132"/>
      <c r="F17" s="132"/>
      <c r="G17" s="111"/>
      <c r="H17" s="112"/>
      <c r="I17" s="110"/>
      <c r="J17" s="112"/>
      <c r="K17" s="110"/>
      <c r="L17" s="112"/>
      <c r="M17" s="110"/>
      <c r="N17" s="110"/>
      <c r="O17" s="110"/>
      <c r="P17" s="110"/>
      <c r="Q17" s="169"/>
      <c r="R17" s="169"/>
      <c r="S17" s="169"/>
      <c r="T17" s="169"/>
      <c r="U17" s="169"/>
      <c r="V17" s="110"/>
      <c r="W17" s="110"/>
      <c r="X17" s="113"/>
      <c r="Y17" s="87"/>
      <c r="Z17" s="87"/>
      <c r="AA17" s="87"/>
      <c r="AB17" s="87"/>
      <c r="AC17" s="87"/>
      <c r="AD17" s="87"/>
    </row>
    <row r="18" spans="1:32" s="116" customFormat="1" ht="18.75" customHeight="1" x14ac:dyDescent="0.2">
      <c r="A18" s="9"/>
      <c r="B18" s="133" t="s">
        <v>112</v>
      </c>
      <c r="C18" s="84"/>
      <c r="D18" s="85"/>
      <c r="E18" s="85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165"/>
      <c r="R18" s="165"/>
      <c r="S18" s="165"/>
      <c r="T18" s="165"/>
      <c r="U18" s="165"/>
      <c r="V18" s="84"/>
      <c r="W18" s="85"/>
      <c r="X18" s="86"/>
      <c r="Y18" s="25"/>
      <c r="Z18" s="25"/>
      <c r="AA18" s="25"/>
      <c r="AB18" s="25"/>
      <c r="AC18" s="25"/>
      <c r="AD18" s="25"/>
      <c r="AE18" s="25"/>
      <c r="AF18" s="25"/>
    </row>
    <row r="19" spans="1:32" s="134" customFormat="1" ht="15" customHeight="1" x14ac:dyDescent="0.2">
      <c r="A19" s="24"/>
      <c r="B19" s="90" t="s">
        <v>111</v>
      </c>
      <c r="C19" s="23" t="s">
        <v>113</v>
      </c>
      <c r="D19" s="91" t="s">
        <v>63</v>
      </c>
      <c r="E19" s="92" t="s">
        <v>1</v>
      </c>
      <c r="F19" s="38"/>
      <c r="G19" s="93" t="s">
        <v>64</v>
      </c>
      <c r="H19" s="94" t="s">
        <v>65</v>
      </c>
      <c r="I19" s="94" t="s">
        <v>30</v>
      </c>
      <c r="J19" s="18" t="s">
        <v>66</v>
      </c>
      <c r="K19" s="95" t="s">
        <v>67</v>
      </c>
      <c r="L19" s="95" t="s">
        <v>68</v>
      </c>
      <c r="M19" s="93" t="s">
        <v>69</v>
      </c>
      <c r="N19" s="93" t="s">
        <v>29</v>
      </c>
      <c r="O19" s="94" t="s">
        <v>70</v>
      </c>
      <c r="P19" s="93" t="s">
        <v>65</v>
      </c>
      <c r="Q19" s="167" t="s">
        <v>3</v>
      </c>
      <c r="R19" s="167">
        <v>1</v>
      </c>
      <c r="S19" s="167">
        <v>2</v>
      </c>
      <c r="T19" s="167">
        <v>3</v>
      </c>
      <c r="U19" s="167" t="s">
        <v>71</v>
      </c>
      <c r="V19" s="18" t="s">
        <v>114</v>
      </c>
      <c r="W19" s="17" t="s">
        <v>72</v>
      </c>
      <c r="X19" s="17" t="s">
        <v>73</v>
      </c>
      <c r="Y19" s="25"/>
      <c r="Z19" s="25"/>
      <c r="AA19" s="25"/>
      <c r="AB19" s="25"/>
      <c r="AC19" s="25"/>
      <c r="AD19" s="25"/>
      <c r="AE19" s="25"/>
      <c r="AF19" s="25"/>
    </row>
    <row r="20" spans="1:32" s="134" customFormat="1" ht="15" customHeight="1" x14ac:dyDescent="0.2">
      <c r="A20" s="24"/>
      <c r="B20" s="149" t="s">
        <v>117</v>
      </c>
      <c r="C20" s="150" t="s">
        <v>118</v>
      </c>
      <c r="D20" s="136" t="s">
        <v>116</v>
      </c>
      <c r="E20" s="136" t="s">
        <v>35</v>
      </c>
      <c r="F20" s="151"/>
      <c r="G20" s="152"/>
      <c r="H20" s="153"/>
      <c r="I20" s="152">
        <v>1</v>
      </c>
      <c r="J20" s="154" t="s">
        <v>84</v>
      </c>
      <c r="K20" s="155">
        <v>4</v>
      </c>
      <c r="L20" s="28"/>
      <c r="M20" s="28">
        <v>1</v>
      </c>
      <c r="N20" s="156"/>
      <c r="O20" s="157"/>
      <c r="P20" s="28"/>
      <c r="Q20" s="158" t="s">
        <v>140</v>
      </c>
      <c r="R20" s="158" t="s">
        <v>141</v>
      </c>
      <c r="S20" s="158" t="s">
        <v>141</v>
      </c>
      <c r="T20" s="158" t="s">
        <v>135</v>
      </c>
      <c r="U20" s="158" t="s">
        <v>141</v>
      </c>
      <c r="V20" s="142">
        <v>0.25</v>
      </c>
      <c r="W20" s="136" t="s">
        <v>119</v>
      </c>
      <c r="X20" s="28">
        <v>880</v>
      </c>
      <c r="Y20" s="25"/>
      <c r="Z20" s="25"/>
      <c r="AA20" s="25"/>
      <c r="AB20" s="25"/>
      <c r="AC20" s="25"/>
      <c r="AD20" s="25"/>
      <c r="AE20" s="25"/>
      <c r="AF20" s="25"/>
    </row>
    <row r="21" spans="1:32" s="134" customFormat="1" ht="15" customHeight="1" x14ac:dyDescent="0.2">
      <c r="A21" s="24"/>
      <c r="B21" s="144" t="s">
        <v>123</v>
      </c>
      <c r="C21" s="121" t="s">
        <v>124</v>
      </c>
      <c r="D21" s="122" t="s">
        <v>115</v>
      </c>
      <c r="E21" s="159" t="s">
        <v>35</v>
      </c>
      <c r="F21" s="151"/>
      <c r="G21" s="160"/>
      <c r="H21" s="147"/>
      <c r="I21" s="160">
        <v>1</v>
      </c>
      <c r="J21" s="125" t="s">
        <v>84</v>
      </c>
      <c r="K21" s="161">
        <v>8</v>
      </c>
      <c r="L21" s="127"/>
      <c r="M21" s="162">
        <v>1</v>
      </c>
      <c r="N21" s="135"/>
      <c r="O21" s="143">
        <v>1</v>
      </c>
      <c r="P21" s="135">
        <v>1</v>
      </c>
      <c r="Q21" s="147" t="s">
        <v>142</v>
      </c>
      <c r="R21" s="147" t="s">
        <v>141</v>
      </c>
      <c r="S21" s="147" t="s">
        <v>143</v>
      </c>
      <c r="T21" s="147"/>
      <c r="U21" s="147" t="s">
        <v>143</v>
      </c>
      <c r="V21" s="163">
        <v>0.4</v>
      </c>
      <c r="W21" s="159" t="s">
        <v>122</v>
      </c>
      <c r="X21" s="123">
        <v>725</v>
      </c>
      <c r="Y21" s="25"/>
      <c r="Z21" s="25"/>
      <c r="AA21" s="25"/>
      <c r="AB21" s="25"/>
      <c r="AC21" s="25"/>
      <c r="AD21" s="25"/>
      <c r="AE21" s="25"/>
      <c r="AF21" s="25"/>
    </row>
    <row r="22" spans="1:32" s="134" customFormat="1" ht="15" customHeight="1" x14ac:dyDescent="0.2">
      <c r="A22" s="24"/>
      <c r="B22" s="149" t="s">
        <v>120</v>
      </c>
      <c r="C22" s="150" t="s">
        <v>121</v>
      </c>
      <c r="D22" s="136" t="s">
        <v>116</v>
      </c>
      <c r="E22" s="136" t="s">
        <v>35</v>
      </c>
      <c r="F22" s="151"/>
      <c r="G22" s="152">
        <v>1</v>
      </c>
      <c r="H22" s="153"/>
      <c r="I22" s="152"/>
      <c r="J22" s="154" t="s">
        <v>84</v>
      </c>
      <c r="K22" s="155">
        <v>8</v>
      </c>
      <c r="L22" s="28"/>
      <c r="M22" s="28">
        <v>1</v>
      </c>
      <c r="N22" s="156"/>
      <c r="O22" s="157"/>
      <c r="P22" s="28"/>
      <c r="Q22" s="158" t="s">
        <v>144</v>
      </c>
      <c r="R22" s="158" t="s">
        <v>134</v>
      </c>
      <c r="S22" s="158" t="s">
        <v>135</v>
      </c>
      <c r="T22" s="158" t="s">
        <v>143</v>
      </c>
      <c r="U22" s="158" t="s">
        <v>141</v>
      </c>
      <c r="V22" s="142">
        <v>0.42857142857142855</v>
      </c>
      <c r="W22" s="136" t="s">
        <v>122</v>
      </c>
      <c r="X22" s="28">
        <v>350</v>
      </c>
      <c r="Y22" s="25"/>
      <c r="Z22" s="25"/>
      <c r="AA22" s="25"/>
      <c r="AB22" s="25"/>
      <c r="AC22" s="25"/>
      <c r="AD22" s="25"/>
      <c r="AE22" s="25"/>
      <c r="AF22" s="25"/>
    </row>
    <row r="23" spans="1:32" s="134" customFormat="1" ht="15" customHeight="1" x14ac:dyDescent="0.2">
      <c r="A23" s="9"/>
      <c r="B23" s="23" t="s">
        <v>9</v>
      </c>
      <c r="C23" s="18"/>
      <c r="D23" s="17"/>
      <c r="E23" s="96"/>
      <c r="F23" s="38"/>
      <c r="G23" s="19">
        <f>SUM(G20:G22)</f>
        <v>1</v>
      </c>
      <c r="H23" s="19"/>
      <c r="I23" s="19">
        <f>SUM(I20:I22)</f>
        <v>2</v>
      </c>
      <c r="J23" s="18"/>
      <c r="K23" s="18"/>
      <c r="L23" s="18"/>
      <c r="M23" s="19">
        <v>3</v>
      </c>
      <c r="N23" s="19"/>
      <c r="O23" s="19">
        <f t="shared" ref="M23:U23" si="1">SUM(O20:O22)</f>
        <v>1</v>
      </c>
      <c r="P23" s="19">
        <f t="shared" si="1"/>
        <v>1</v>
      </c>
      <c r="Q23" s="99" t="s">
        <v>157</v>
      </c>
      <c r="R23" s="99" t="s">
        <v>154</v>
      </c>
      <c r="S23" s="99" t="s">
        <v>158</v>
      </c>
      <c r="T23" s="99" t="s">
        <v>148</v>
      </c>
      <c r="U23" s="99" t="s">
        <v>140</v>
      </c>
      <c r="V23" s="31">
        <v>0.375</v>
      </c>
      <c r="W23" s="98"/>
      <c r="X23" s="99"/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24"/>
      <c r="B24" s="137" t="s">
        <v>81</v>
      </c>
      <c r="C24" s="138" t="s">
        <v>125</v>
      </c>
      <c r="D24" s="139"/>
      <c r="E24" s="106"/>
      <c r="F24" s="105"/>
      <c r="G24" s="140"/>
      <c r="H24" s="106"/>
      <c r="I24" s="102"/>
      <c r="J24" s="106"/>
      <c r="K24" s="106"/>
      <c r="L24" s="106"/>
      <c r="M24" s="106"/>
      <c r="N24" s="106"/>
      <c r="O24" s="106"/>
      <c r="P24" s="106"/>
      <c r="Q24" s="170"/>
      <c r="R24" s="171"/>
      <c r="S24" s="170"/>
      <c r="T24" s="170"/>
      <c r="U24" s="170"/>
      <c r="V24" s="106"/>
      <c r="W24" s="138"/>
      <c r="X24" s="107"/>
      <c r="Y24" s="87"/>
      <c r="Z24" s="87"/>
      <c r="AA24" s="87"/>
      <c r="AB24" s="87"/>
      <c r="AC24" s="87"/>
      <c r="AD24" s="87"/>
    </row>
    <row r="25" spans="1:32" x14ac:dyDescent="0.25">
      <c r="A25" s="24"/>
      <c r="B25" s="141"/>
      <c r="C25" s="110"/>
      <c r="D25" s="109"/>
      <c r="E25" s="132"/>
      <c r="F25" s="132"/>
      <c r="G25" s="110"/>
      <c r="H25" s="112"/>
      <c r="I25" s="112"/>
      <c r="J25" s="112"/>
      <c r="K25" s="112"/>
      <c r="L25" s="112"/>
      <c r="M25" s="110"/>
      <c r="N25" s="112"/>
      <c r="O25" s="112"/>
      <c r="P25" s="112"/>
      <c r="Q25" s="172"/>
      <c r="R25" s="169"/>
      <c r="S25" s="172"/>
      <c r="T25" s="172"/>
      <c r="U25" s="172"/>
      <c r="V25" s="112"/>
      <c r="W25" s="110"/>
      <c r="X25" s="113"/>
      <c r="Y25" s="87"/>
      <c r="Z25" s="87"/>
      <c r="AA25" s="87"/>
      <c r="AB25" s="87"/>
      <c r="AC25" s="87"/>
      <c r="AD25" s="87"/>
    </row>
    <row r="26" spans="1:32" s="134" customFormat="1" ht="15" customHeight="1" x14ac:dyDescent="0.25">
      <c r="A26" s="24"/>
      <c r="B26" s="114"/>
      <c r="C26" s="1"/>
      <c r="D26" s="114"/>
      <c r="E26" s="115"/>
      <c r="F26" s="3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73"/>
      <c r="R26" s="173"/>
      <c r="S26" s="173"/>
      <c r="T26" s="173"/>
      <c r="U26" s="173"/>
      <c r="V26" s="1"/>
      <c r="W26" s="114"/>
      <c r="X26" s="1"/>
      <c r="Y26" s="25"/>
      <c r="Z26" s="25"/>
      <c r="AA26" s="25"/>
      <c r="AB26" s="25"/>
      <c r="AC26" s="25"/>
      <c r="AD26" s="25"/>
      <c r="AE26" s="25"/>
      <c r="AF26" s="25"/>
    </row>
    <row r="27" spans="1:32" x14ac:dyDescent="0.25">
      <c r="A27" s="24"/>
      <c r="B27" s="114"/>
      <c r="C27" s="1"/>
      <c r="D27" s="114"/>
      <c r="E27" s="11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73"/>
      <c r="R27" s="173"/>
      <c r="S27" s="173"/>
      <c r="T27" s="173"/>
      <c r="U27" s="173"/>
      <c r="V27" s="1"/>
      <c r="W27" s="114"/>
      <c r="X27" s="1"/>
      <c r="Y27" s="87"/>
      <c r="Z27" s="87"/>
      <c r="AA27" s="87"/>
      <c r="AB27" s="87"/>
      <c r="AC27" s="87"/>
      <c r="AD27" s="87"/>
    </row>
    <row r="28" spans="1:32" x14ac:dyDescent="0.25">
      <c r="A28" s="24"/>
      <c r="B28" s="114"/>
      <c r="C28" s="1"/>
      <c r="D28" s="114"/>
      <c r="E28" s="11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73"/>
      <c r="R28" s="173"/>
      <c r="S28" s="173"/>
      <c r="T28" s="173"/>
      <c r="U28" s="173"/>
      <c r="V28" s="1"/>
      <c r="W28" s="114"/>
      <c r="X28" s="1"/>
      <c r="Y28" s="87"/>
      <c r="Z28" s="87"/>
      <c r="AA28" s="87"/>
      <c r="AB28" s="87"/>
      <c r="AC28" s="87"/>
      <c r="AD28" s="87"/>
    </row>
    <row r="29" spans="1:32" x14ac:dyDescent="0.25">
      <c r="A29" s="24"/>
      <c r="B29" s="114"/>
      <c r="C29" s="1"/>
      <c r="D29" s="114"/>
      <c r="E29" s="11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73"/>
      <c r="R29" s="173"/>
      <c r="S29" s="173"/>
      <c r="T29" s="173"/>
      <c r="U29" s="173"/>
      <c r="V29" s="1"/>
      <c r="W29" s="114"/>
      <c r="X29" s="1"/>
      <c r="Y29" s="87"/>
      <c r="Z29" s="87"/>
      <c r="AA29" s="87"/>
      <c r="AB29" s="87"/>
      <c r="AC29" s="87"/>
      <c r="AD29" s="87"/>
    </row>
    <row r="30" spans="1:32" x14ac:dyDescent="0.25">
      <c r="A30" s="24"/>
      <c r="B30" s="114"/>
      <c r="C30" s="1"/>
      <c r="D30" s="114"/>
      <c r="E30" s="11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73"/>
      <c r="R30" s="173"/>
      <c r="S30" s="173"/>
      <c r="T30" s="173"/>
      <c r="U30" s="173"/>
      <c r="V30" s="1"/>
      <c r="W30" s="114"/>
      <c r="X30" s="1"/>
      <c r="Y30" s="87"/>
      <c r="Z30" s="87"/>
      <c r="AA30" s="87"/>
      <c r="AB30" s="87"/>
      <c r="AC30" s="87"/>
      <c r="AD30" s="87"/>
    </row>
    <row r="31" spans="1:32" x14ac:dyDescent="0.25">
      <c r="A31" s="24"/>
      <c r="B31" s="114"/>
      <c r="C31" s="1"/>
      <c r="D31" s="114"/>
      <c r="E31" s="11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73"/>
      <c r="R31" s="173"/>
      <c r="S31" s="173"/>
      <c r="T31" s="173"/>
      <c r="U31" s="173"/>
      <c r="V31" s="1"/>
      <c r="W31" s="114"/>
      <c r="X31" s="1"/>
      <c r="Y31" s="87"/>
      <c r="Z31" s="87"/>
      <c r="AA31" s="87"/>
      <c r="AB31" s="87"/>
      <c r="AC31" s="87"/>
      <c r="AD31" s="87"/>
    </row>
    <row r="32" spans="1:32" x14ac:dyDescent="0.25">
      <c r="A32" s="24"/>
      <c r="B32" s="114"/>
      <c r="C32" s="1"/>
      <c r="D32" s="114"/>
      <c r="E32" s="11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73"/>
      <c r="R32" s="173"/>
      <c r="S32" s="173"/>
      <c r="T32" s="173"/>
      <c r="U32" s="173"/>
      <c r="V32" s="1"/>
      <c r="W32" s="114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4"/>
      <c r="C33" s="1"/>
      <c r="D33" s="114"/>
      <c r="E33" s="11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73"/>
      <c r="R33" s="173"/>
      <c r="S33" s="173"/>
      <c r="T33" s="173"/>
      <c r="U33" s="173"/>
      <c r="V33" s="1"/>
      <c r="W33" s="114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4"/>
      <c r="C34" s="1"/>
      <c r="D34" s="114"/>
      <c r="E34" s="11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73"/>
      <c r="R34" s="173"/>
      <c r="S34" s="173"/>
      <c r="T34" s="173"/>
      <c r="U34" s="173"/>
      <c r="V34" s="1"/>
      <c r="W34" s="114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4"/>
      <c r="C35" s="1"/>
      <c r="D35" s="114"/>
      <c r="E35" s="11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73"/>
      <c r="R35" s="173"/>
      <c r="S35" s="173"/>
      <c r="T35" s="173"/>
      <c r="U35" s="173"/>
      <c r="V35" s="1"/>
      <c r="W35" s="114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4"/>
      <c r="C36" s="1"/>
      <c r="D36" s="114"/>
      <c r="E36" s="11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73"/>
      <c r="R36" s="173"/>
      <c r="S36" s="173"/>
      <c r="T36" s="173"/>
      <c r="U36" s="173"/>
      <c r="V36" s="1"/>
      <c r="W36" s="114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4"/>
      <c r="C37" s="1"/>
      <c r="D37" s="114"/>
      <c r="E37" s="11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73"/>
      <c r="R37" s="173"/>
      <c r="S37" s="173"/>
      <c r="T37" s="173"/>
      <c r="U37" s="173"/>
      <c r="V37" s="1"/>
      <c r="W37" s="114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4"/>
      <c r="C38" s="1"/>
      <c r="D38" s="114"/>
      <c r="E38" s="11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73"/>
      <c r="R38" s="173"/>
      <c r="S38" s="173"/>
      <c r="T38" s="173"/>
      <c r="U38" s="173"/>
      <c r="V38" s="1"/>
      <c r="W38" s="114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4"/>
      <c r="C39" s="1"/>
      <c r="D39" s="114"/>
      <c r="E39" s="11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73"/>
      <c r="R39" s="173"/>
      <c r="S39" s="173"/>
      <c r="T39" s="173"/>
      <c r="U39" s="173"/>
      <c r="V39" s="1"/>
      <c r="W39" s="114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4"/>
      <c r="C40" s="1"/>
      <c r="D40" s="114"/>
      <c r="E40" s="11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73"/>
      <c r="R40" s="173"/>
      <c r="S40" s="173"/>
      <c r="T40" s="173"/>
      <c r="U40" s="173"/>
      <c r="V40" s="1"/>
      <c r="W40" s="114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4"/>
      <c r="C41" s="1"/>
      <c r="D41" s="114"/>
      <c r="E41" s="11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73"/>
      <c r="R41" s="173"/>
      <c r="S41" s="173"/>
      <c r="T41" s="173"/>
      <c r="U41" s="173"/>
      <c r="V41" s="1"/>
      <c r="W41" s="114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4"/>
      <c r="C42" s="1"/>
      <c r="D42" s="114"/>
      <c r="E42" s="11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73"/>
      <c r="R42" s="173"/>
      <c r="S42" s="173"/>
      <c r="T42" s="173"/>
      <c r="U42" s="173"/>
      <c r="V42" s="1"/>
      <c r="W42" s="114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4"/>
      <c r="C43" s="1"/>
      <c r="D43" s="114"/>
      <c r="E43" s="11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73"/>
      <c r="R43" s="173"/>
      <c r="S43" s="173"/>
      <c r="T43" s="173"/>
      <c r="U43" s="173"/>
      <c r="V43" s="1"/>
      <c r="W43" s="114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4"/>
      <c r="C44" s="1"/>
      <c r="D44" s="114"/>
      <c r="E44" s="11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73"/>
      <c r="R44" s="173"/>
      <c r="S44" s="173"/>
      <c r="T44" s="173"/>
      <c r="U44" s="173"/>
      <c r="V44" s="1"/>
      <c r="W44" s="114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4"/>
      <c r="C45" s="1"/>
      <c r="D45" s="114"/>
      <c r="E45" s="11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73"/>
      <c r="R45" s="173"/>
      <c r="S45" s="173"/>
      <c r="T45" s="173"/>
      <c r="U45" s="173"/>
      <c r="V45" s="1"/>
      <c r="W45" s="114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4"/>
      <c r="C46" s="1"/>
      <c r="D46" s="114"/>
      <c r="E46" s="11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73"/>
      <c r="R46" s="173"/>
      <c r="S46" s="173"/>
      <c r="T46" s="173"/>
      <c r="U46" s="173"/>
      <c r="V46" s="1"/>
      <c r="W46" s="114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4"/>
      <c r="C47" s="1"/>
      <c r="D47" s="114"/>
      <c r="E47" s="11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73"/>
      <c r="R47" s="173"/>
      <c r="S47" s="173"/>
      <c r="T47" s="173"/>
      <c r="U47" s="173"/>
      <c r="V47" s="1"/>
      <c r="W47" s="114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4"/>
      <c r="C48" s="1"/>
      <c r="D48" s="114"/>
      <c r="E48" s="11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73"/>
      <c r="R48" s="173"/>
      <c r="S48" s="173"/>
      <c r="T48" s="173"/>
      <c r="U48" s="173"/>
      <c r="V48" s="1"/>
      <c r="W48" s="114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4"/>
      <c r="C49" s="1"/>
      <c r="D49" s="114"/>
      <c r="E49" s="11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73"/>
      <c r="R49" s="173"/>
      <c r="S49" s="173"/>
      <c r="T49" s="173"/>
      <c r="U49" s="173"/>
      <c r="V49" s="1"/>
      <c r="W49" s="114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4"/>
      <c r="C50" s="1"/>
      <c r="D50" s="114"/>
      <c r="E50" s="11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73"/>
      <c r="R50" s="173"/>
      <c r="S50" s="173"/>
      <c r="T50" s="173"/>
      <c r="U50" s="173"/>
      <c r="V50" s="1"/>
      <c r="W50" s="114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4"/>
      <c r="C51" s="1"/>
      <c r="D51" s="114"/>
      <c r="E51" s="11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73"/>
      <c r="R51" s="173"/>
      <c r="S51" s="173"/>
      <c r="T51" s="173"/>
      <c r="U51" s="173"/>
      <c r="V51" s="1"/>
      <c r="W51" s="114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4"/>
      <c r="C52" s="1"/>
      <c r="D52" s="114"/>
      <c r="E52" s="11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73"/>
      <c r="R52" s="173"/>
      <c r="S52" s="173"/>
      <c r="T52" s="173"/>
      <c r="U52" s="173"/>
      <c r="V52" s="1"/>
      <c r="W52" s="114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4"/>
      <c r="C53" s="1"/>
      <c r="D53" s="114"/>
      <c r="E53" s="11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73"/>
      <c r="R53" s="173"/>
      <c r="S53" s="173"/>
      <c r="T53" s="173"/>
      <c r="U53" s="173"/>
      <c r="V53" s="1"/>
      <c r="W53" s="114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4"/>
      <c r="C54" s="1"/>
      <c r="D54" s="114"/>
      <c r="E54" s="11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73"/>
      <c r="R54" s="173"/>
      <c r="S54" s="173"/>
      <c r="T54" s="173"/>
      <c r="U54" s="173"/>
      <c r="V54" s="1"/>
      <c r="W54" s="114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4"/>
      <c r="C55" s="1"/>
      <c r="D55" s="114"/>
      <c r="E55" s="11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73"/>
      <c r="R55" s="173"/>
      <c r="S55" s="173"/>
      <c r="T55" s="173"/>
      <c r="U55" s="173"/>
      <c r="V55" s="1"/>
      <c r="W55" s="114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4"/>
      <c r="C56" s="1"/>
      <c r="D56" s="114"/>
      <c r="E56" s="11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73"/>
      <c r="R56" s="173"/>
      <c r="S56" s="173"/>
      <c r="T56" s="173"/>
      <c r="U56" s="173"/>
      <c r="V56" s="1"/>
      <c r="W56" s="114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4"/>
      <c r="C57" s="1"/>
      <c r="D57" s="114"/>
      <c r="E57" s="11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73"/>
      <c r="R57" s="173"/>
      <c r="S57" s="173"/>
      <c r="T57" s="173"/>
      <c r="U57" s="173"/>
      <c r="V57" s="1"/>
      <c r="W57" s="114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4"/>
      <c r="C58" s="1"/>
      <c r="D58" s="114"/>
      <c r="E58" s="11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73"/>
      <c r="R58" s="173"/>
      <c r="S58" s="173"/>
      <c r="T58" s="173"/>
      <c r="U58" s="173"/>
      <c r="V58" s="1"/>
      <c r="W58" s="114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4"/>
      <c r="C59" s="1"/>
      <c r="D59" s="114"/>
      <c r="E59" s="11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73"/>
      <c r="R59" s="173"/>
      <c r="S59" s="173"/>
      <c r="T59" s="173"/>
      <c r="U59" s="173"/>
      <c r="V59" s="1"/>
      <c r="W59" s="114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4"/>
      <c r="C60" s="1"/>
      <c r="D60" s="114"/>
      <c r="E60" s="11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73"/>
      <c r="R60" s="173"/>
      <c r="S60" s="173"/>
      <c r="T60" s="173"/>
      <c r="U60" s="173"/>
      <c r="V60" s="1"/>
      <c r="W60" s="114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4"/>
      <c r="C61" s="1"/>
      <c r="D61" s="114"/>
      <c r="E61" s="11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73"/>
      <c r="R61" s="173"/>
      <c r="S61" s="173"/>
      <c r="T61" s="173"/>
      <c r="U61" s="173"/>
      <c r="V61" s="1"/>
      <c r="W61" s="114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4"/>
      <c r="C62" s="1"/>
      <c r="D62" s="114"/>
      <c r="E62" s="11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73"/>
      <c r="R62" s="173"/>
      <c r="S62" s="173"/>
      <c r="T62" s="173"/>
      <c r="U62" s="173"/>
      <c r="V62" s="1"/>
      <c r="W62" s="114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4"/>
      <c r="C63" s="1"/>
      <c r="D63" s="114"/>
      <c r="E63" s="11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73"/>
      <c r="R63" s="173"/>
      <c r="S63" s="173"/>
      <c r="T63" s="173"/>
      <c r="U63" s="173"/>
      <c r="V63" s="1"/>
      <c r="W63" s="114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4"/>
      <c r="C64" s="1"/>
      <c r="D64" s="114"/>
      <c r="E64" s="11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73"/>
      <c r="R64" s="173"/>
      <c r="S64" s="173"/>
      <c r="T64" s="173"/>
      <c r="U64" s="173"/>
      <c r="V64" s="1"/>
      <c r="W64" s="114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4"/>
      <c r="C65" s="1"/>
      <c r="D65" s="114"/>
      <c r="E65" s="11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73"/>
      <c r="R65" s="173"/>
      <c r="S65" s="173"/>
      <c r="T65" s="173"/>
      <c r="U65" s="173"/>
      <c r="V65" s="1"/>
      <c r="W65" s="114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4"/>
      <c r="C66" s="1"/>
      <c r="D66" s="114"/>
      <c r="E66" s="11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73"/>
      <c r="R66" s="173"/>
      <c r="S66" s="173"/>
      <c r="T66" s="173"/>
      <c r="U66" s="173"/>
      <c r="V66" s="1"/>
      <c r="W66" s="114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4"/>
      <c r="C67" s="1"/>
      <c r="D67" s="114"/>
      <c r="E67" s="11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73"/>
      <c r="R67" s="173"/>
      <c r="S67" s="173"/>
      <c r="T67" s="173"/>
      <c r="U67" s="173"/>
      <c r="V67" s="1"/>
      <c r="W67" s="114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4"/>
      <c r="C68" s="1"/>
      <c r="D68" s="114"/>
      <c r="E68" s="11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73"/>
      <c r="R68" s="173"/>
      <c r="S68" s="173"/>
      <c r="T68" s="173"/>
      <c r="U68" s="173"/>
      <c r="V68" s="1"/>
      <c r="W68" s="114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4"/>
      <c r="C69" s="1"/>
      <c r="D69" s="114"/>
      <c r="E69" s="11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73"/>
      <c r="R69" s="173"/>
      <c r="S69" s="173"/>
      <c r="T69" s="173"/>
      <c r="U69" s="173"/>
      <c r="V69" s="1"/>
      <c r="W69" s="114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4"/>
      <c r="C70" s="1"/>
      <c r="D70" s="114"/>
      <c r="E70" s="11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73"/>
      <c r="R70" s="173"/>
      <c r="S70" s="173"/>
      <c r="T70" s="173"/>
      <c r="U70" s="173"/>
      <c r="V70" s="1"/>
      <c r="W70" s="114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4"/>
      <c r="C71" s="1"/>
      <c r="D71" s="114"/>
      <c r="E71" s="11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73"/>
      <c r="R71" s="173"/>
      <c r="S71" s="173"/>
      <c r="T71" s="173"/>
      <c r="U71" s="173"/>
      <c r="V71" s="1"/>
      <c r="W71" s="114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4"/>
      <c r="C72" s="1"/>
      <c r="D72" s="114"/>
      <c r="E72" s="11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73"/>
      <c r="R72" s="173"/>
      <c r="S72" s="173"/>
      <c r="T72" s="173"/>
      <c r="U72" s="173"/>
      <c r="V72" s="1"/>
      <c r="W72" s="114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4"/>
      <c r="C73" s="1"/>
      <c r="D73" s="114"/>
      <c r="E73" s="11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73"/>
      <c r="R73" s="173"/>
      <c r="S73" s="173"/>
      <c r="T73" s="173"/>
      <c r="U73" s="173"/>
      <c r="V73" s="1"/>
      <c r="W73" s="114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4"/>
      <c r="C74" s="1"/>
      <c r="D74" s="114"/>
      <c r="E74" s="11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73"/>
      <c r="R74" s="173"/>
      <c r="S74" s="173"/>
      <c r="T74" s="173"/>
      <c r="U74" s="173"/>
      <c r="V74" s="1"/>
      <c r="W74" s="114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4"/>
      <c r="C75" s="1"/>
      <c r="D75" s="114"/>
      <c r="E75" s="11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73"/>
      <c r="R75" s="173"/>
      <c r="S75" s="173"/>
      <c r="T75" s="173"/>
      <c r="U75" s="173"/>
      <c r="V75" s="1"/>
      <c r="W75" s="114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4"/>
      <c r="C76" s="1"/>
      <c r="D76" s="114"/>
      <c r="E76" s="11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73"/>
      <c r="R76" s="173"/>
      <c r="S76" s="173"/>
      <c r="T76" s="173"/>
      <c r="U76" s="173"/>
      <c r="V76" s="1"/>
      <c r="W76" s="114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4"/>
      <c r="C77" s="1"/>
      <c r="D77" s="114"/>
      <c r="E77" s="11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73"/>
      <c r="R77" s="173"/>
      <c r="S77" s="173"/>
      <c r="T77" s="173"/>
      <c r="U77" s="173"/>
      <c r="V77" s="1"/>
      <c r="W77" s="114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4"/>
      <c r="C78" s="1"/>
      <c r="D78" s="114"/>
      <c r="E78" s="11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73"/>
      <c r="R78" s="173"/>
      <c r="S78" s="173"/>
      <c r="T78" s="173"/>
      <c r="U78" s="173"/>
      <c r="V78" s="1"/>
      <c r="W78" s="114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4"/>
      <c r="C79" s="1"/>
      <c r="D79" s="114"/>
      <c r="E79" s="11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73"/>
      <c r="R79" s="173"/>
      <c r="S79" s="173"/>
      <c r="T79" s="173"/>
      <c r="U79" s="173"/>
      <c r="V79" s="1"/>
      <c r="W79" s="114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4"/>
      <c r="C80" s="1"/>
      <c r="D80" s="114"/>
      <c r="E80" s="11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73"/>
      <c r="R80" s="173"/>
      <c r="S80" s="173"/>
      <c r="T80" s="173"/>
      <c r="U80" s="173"/>
      <c r="V80" s="1"/>
      <c r="W80" s="114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4"/>
      <c r="C81" s="1"/>
      <c r="D81" s="114"/>
      <c r="E81" s="11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73"/>
      <c r="R81" s="173"/>
      <c r="S81" s="173"/>
      <c r="T81" s="173"/>
      <c r="U81" s="173"/>
      <c r="V81" s="1"/>
      <c r="W81" s="114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4"/>
      <c r="C82" s="1"/>
      <c r="D82" s="114"/>
      <c r="E82" s="11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73"/>
      <c r="R82" s="173"/>
      <c r="S82" s="173"/>
      <c r="T82" s="173"/>
      <c r="U82" s="173"/>
      <c r="V82" s="1"/>
      <c r="W82" s="114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4"/>
      <c r="C83" s="1"/>
      <c r="D83" s="114"/>
      <c r="E83" s="11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73"/>
      <c r="R83" s="173"/>
      <c r="S83" s="173"/>
      <c r="T83" s="173"/>
      <c r="U83" s="173"/>
      <c r="V83" s="1"/>
      <c r="W83" s="114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4"/>
      <c r="C84" s="1"/>
      <c r="D84" s="114"/>
      <c r="E84" s="11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73"/>
      <c r="R84" s="173"/>
      <c r="S84" s="173"/>
      <c r="T84" s="173"/>
      <c r="U84" s="173"/>
      <c r="V84" s="1"/>
      <c r="W84" s="114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14"/>
      <c r="C85" s="1"/>
      <c r="D85" s="114"/>
      <c r="E85" s="11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73"/>
      <c r="R85" s="173"/>
      <c r="S85" s="173"/>
      <c r="T85" s="173"/>
      <c r="U85" s="173"/>
      <c r="V85" s="1"/>
      <c r="W85" s="114"/>
      <c r="X85" s="1"/>
      <c r="Y85" s="87"/>
      <c r="Z85" s="87"/>
      <c r="AA85" s="87"/>
      <c r="AB85" s="87"/>
      <c r="AC85" s="87"/>
      <c r="AD85" s="87"/>
    </row>
    <row r="86" spans="1:30" x14ac:dyDescent="0.25">
      <c r="A86" s="24"/>
      <c r="B86" s="114"/>
      <c r="C86" s="1"/>
      <c r="D86" s="114"/>
      <c r="E86" s="115"/>
      <c r="G86" s="1"/>
      <c r="H86" s="38"/>
      <c r="I86" s="1"/>
      <c r="J86" s="25"/>
      <c r="K86" s="25"/>
      <c r="L86" s="25"/>
      <c r="M86" s="1"/>
      <c r="N86" s="1"/>
      <c r="O86" s="1"/>
      <c r="P86" s="1"/>
      <c r="Q86" s="173"/>
      <c r="R86" s="173"/>
      <c r="S86" s="173"/>
      <c r="T86" s="173"/>
      <c r="U86" s="173"/>
      <c r="V86" s="1"/>
      <c r="W86" s="114"/>
      <c r="X86" s="1"/>
      <c r="Y86" s="87"/>
      <c r="Z86" s="87"/>
      <c r="AA86" s="87"/>
      <c r="AB86" s="87"/>
      <c r="AC86" s="87"/>
      <c r="AD86" s="87"/>
    </row>
    <row r="87" spans="1:30" x14ac:dyDescent="0.25">
      <c r="A87" s="24"/>
      <c r="B87" s="114"/>
      <c r="C87" s="1"/>
      <c r="D87" s="114"/>
      <c r="E87" s="115"/>
      <c r="G87" s="1"/>
      <c r="H87" s="38"/>
      <c r="I87" s="1"/>
      <c r="J87" s="25"/>
      <c r="K87" s="25"/>
      <c r="L87" s="25"/>
      <c r="M87" s="1"/>
      <c r="N87" s="1"/>
      <c r="O87" s="1"/>
      <c r="P87" s="1"/>
      <c r="Q87" s="173"/>
      <c r="R87" s="173"/>
      <c r="S87" s="173"/>
      <c r="T87" s="173"/>
      <c r="U87" s="173"/>
      <c r="V87" s="1"/>
      <c r="W87" s="114"/>
      <c r="X87" s="1"/>
      <c r="Y87" s="87"/>
      <c r="Z87" s="87"/>
      <c r="AA87" s="87"/>
      <c r="AB87" s="87"/>
      <c r="AC87" s="87"/>
      <c r="AD87" s="87"/>
    </row>
    <row r="88" spans="1:30" x14ac:dyDescent="0.25">
      <c r="A88" s="24"/>
      <c r="B88" s="114"/>
      <c r="C88" s="1"/>
      <c r="D88" s="114"/>
      <c r="E88" s="115"/>
      <c r="G88" s="1"/>
      <c r="H88" s="38"/>
      <c r="I88" s="1"/>
      <c r="J88" s="25"/>
      <c r="K88" s="25"/>
      <c r="L88" s="25"/>
      <c r="M88" s="1"/>
      <c r="N88" s="1"/>
      <c r="O88" s="1"/>
      <c r="P88" s="1"/>
      <c r="Q88" s="173"/>
      <c r="R88" s="173"/>
      <c r="S88" s="173"/>
      <c r="T88" s="173"/>
      <c r="U88" s="173"/>
      <c r="V88" s="1"/>
      <c r="W88" s="114"/>
      <c r="X88" s="1"/>
      <c r="Y88" s="87"/>
      <c r="Z88" s="87"/>
      <c r="AA88" s="87"/>
      <c r="AB88" s="87"/>
      <c r="AC88" s="87"/>
      <c r="AD88" s="87"/>
    </row>
    <row r="89" spans="1:30" x14ac:dyDescent="0.25">
      <c r="A89" s="24"/>
      <c r="B89" s="114"/>
      <c r="C89" s="1"/>
      <c r="D89" s="114"/>
      <c r="E89" s="115"/>
      <c r="G89" s="1"/>
      <c r="H89" s="38"/>
      <c r="I89" s="1"/>
      <c r="J89" s="25"/>
      <c r="K89" s="25"/>
      <c r="L89" s="25"/>
      <c r="M89" s="1"/>
      <c r="N89" s="1"/>
      <c r="O89" s="1"/>
      <c r="P89" s="1"/>
      <c r="Q89" s="173"/>
      <c r="R89" s="173"/>
      <c r="S89" s="173"/>
      <c r="T89" s="173"/>
      <c r="U89" s="173"/>
      <c r="V89" s="1"/>
      <c r="W89" s="114"/>
      <c r="X89" s="1"/>
      <c r="Y89" s="87"/>
      <c r="Z89" s="87"/>
      <c r="AA89" s="87"/>
      <c r="AB89" s="87"/>
      <c r="AC89" s="87"/>
      <c r="AD89" s="87"/>
    </row>
    <row r="90" spans="1:30" x14ac:dyDescent="0.25">
      <c r="A90" s="24"/>
      <c r="B90" s="114"/>
      <c r="C90" s="1"/>
      <c r="D90" s="114"/>
      <c r="E90" s="115"/>
      <c r="G90" s="1"/>
      <c r="H90" s="38"/>
      <c r="I90" s="1"/>
      <c r="J90" s="25"/>
      <c r="K90" s="25"/>
      <c r="L90" s="25"/>
      <c r="M90" s="1"/>
      <c r="N90" s="1"/>
      <c r="O90" s="1"/>
      <c r="P90" s="1"/>
      <c r="Q90" s="173"/>
      <c r="R90" s="173"/>
      <c r="S90" s="173"/>
      <c r="T90" s="173"/>
      <c r="U90" s="173"/>
      <c r="V90" s="1"/>
      <c r="W90" s="114"/>
      <c r="X90" s="1"/>
      <c r="Y90" s="87"/>
      <c r="Z90" s="87"/>
      <c r="AA90" s="87"/>
      <c r="AB90" s="87"/>
      <c r="AC90" s="87"/>
      <c r="AD90" s="87"/>
    </row>
    <row r="91" spans="1:30" x14ac:dyDescent="0.25">
      <c r="A91" s="24"/>
      <c r="B91" s="114"/>
      <c r="C91" s="1"/>
      <c r="D91" s="114"/>
      <c r="E91" s="115"/>
      <c r="G91" s="1"/>
      <c r="H91" s="38"/>
      <c r="I91" s="1"/>
      <c r="J91" s="25"/>
      <c r="K91" s="25"/>
      <c r="L91" s="25"/>
      <c r="M91" s="1"/>
      <c r="N91" s="1"/>
      <c r="O91" s="1"/>
      <c r="P91" s="1"/>
      <c r="Q91" s="173"/>
      <c r="R91" s="173"/>
      <c r="S91" s="173"/>
      <c r="T91" s="173"/>
      <c r="U91" s="173"/>
      <c r="V91" s="1"/>
      <c r="W91" s="114"/>
      <c r="X91" s="1"/>
      <c r="Y91" s="87"/>
      <c r="Z91" s="87"/>
      <c r="AA91" s="87"/>
      <c r="AB91" s="87"/>
      <c r="AC91" s="87"/>
      <c r="AD91" s="87"/>
    </row>
    <row r="92" spans="1:30" x14ac:dyDescent="0.25">
      <c r="A92" s="24"/>
      <c r="B92" s="114"/>
      <c r="C92" s="1"/>
      <c r="D92" s="114"/>
      <c r="E92" s="115"/>
      <c r="G92" s="1"/>
      <c r="H92" s="38"/>
      <c r="I92" s="1"/>
      <c r="J92" s="25"/>
      <c r="K92" s="25"/>
      <c r="L92" s="25"/>
      <c r="M92" s="1"/>
      <c r="N92" s="1"/>
      <c r="O92" s="1"/>
      <c r="P92" s="1"/>
      <c r="Q92" s="173"/>
      <c r="R92" s="173"/>
      <c r="S92" s="173"/>
      <c r="T92" s="173"/>
      <c r="U92" s="173"/>
      <c r="V92" s="1"/>
      <c r="W92" s="114"/>
      <c r="X92" s="1"/>
      <c r="Y92" s="87"/>
      <c r="Z92" s="87"/>
      <c r="AA92" s="87"/>
      <c r="AB92" s="87"/>
      <c r="AC92" s="87"/>
      <c r="AD92" s="87"/>
    </row>
    <row r="93" spans="1:30" x14ac:dyDescent="0.25">
      <c r="A93" s="24"/>
      <c r="B93" s="114"/>
      <c r="C93" s="1"/>
      <c r="D93" s="114"/>
      <c r="E93" s="115"/>
      <c r="G93" s="1"/>
      <c r="H93" s="38"/>
      <c r="I93" s="1"/>
      <c r="J93" s="25"/>
      <c r="K93" s="25"/>
      <c r="L93" s="25"/>
      <c r="M93" s="1"/>
      <c r="N93" s="1"/>
      <c r="O93" s="1"/>
      <c r="P93" s="1"/>
      <c r="Q93" s="173"/>
      <c r="R93" s="173"/>
      <c r="S93" s="173"/>
      <c r="T93" s="173"/>
      <c r="U93" s="173"/>
      <c r="V93" s="1"/>
      <c r="W93" s="114"/>
      <c r="X93" s="1"/>
      <c r="Y93" s="87"/>
      <c r="Z93" s="87"/>
      <c r="AA93" s="87"/>
      <c r="AB93" s="87"/>
      <c r="AC93" s="87"/>
      <c r="AD93" s="87"/>
    </row>
    <row r="94" spans="1:30" x14ac:dyDescent="0.25">
      <c r="A94" s="24"/>
      <c r="B94" s="114"/>
      <c r="C94" s="1"/>
      <c r="D94" s="114"/>
      <c r="E94" s="115"/>
      <c r="G94" s="1"/>
      <c r="H94" s="38"/>
      <c r="I94" s="1"/>
      <c r="J94" s="25"/>
      <c r="K94" s="25"/>
      <c r="L94" s="25"/>
      <c r="M94" s="1"/>
      <c r="N94" s="1"/>
      <c r="O94" s="1"/>
      <c r="P94" s="1"/>
      <c r="Q94" s="173"/>
      <c r="R94" s="173"/>
      <c r="S94" s="173"/>
      <c r="T94" s="173"/>
      <c r="U94" s="173"/>
      <c r="V94" s="1"/>
      <c r="W94" s="114"/>
      <c r="X94" s="1"/>
      <c r="Y94" s="87"/>
      <c r="Z94" s="87"/>
      <c r="AA94" s="87"/>
      <c r="AB94" s="87"/>
      <c r="AC94" s="87"/>
      <c r="AD94" s="87"/>
    </row>
    <row r="95" spans="1:30" x14ac:dyDescent="0.25">
      <c r="A95" s="24"/>
      <c r="B95" s="114"/>
      <c r="C95" s="1"/>
      <c r="D95" s="114"/>
      <c r="E95" s="115"/>
      <c r="G95" s="1"/>
      <c r="H95" s="38"/>
      <c r="I95" s="1"/>
      <c r="J95" s="25"/>
      <c r="K95" s="25"/>
      <c r="L95" s="25"/>
      <c r="M95" s="1"/>
      <c r="N95" s="1"/>
      <c r="O95" s="1"/>
      <c r="P95" s="1"/>
      <c r="Q95" s="173"/>
      <c r="R95" s="173"/>
      <c r="S95" s="173"/>
      <c r="T95" s="173"/>
      <c r="U95" s="173"/>
      <c r="V95" s="1"/>
      <c r="W95" s="114"/>
      <c r="X95" s="1"/>
      <c r="Y95" s="87"/>
      <c r="Z95" s="87"/>
      <c r="AA95" s="87"/>
      <c r="AB95" s="87"/>
      <c r="AC95" s="87"/>
      <c r="AD95" s="87"/>
    </row>
  </sheetData>
  <sortState ref="B15:X17">
    <sortCondition descending="1" ref="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2019-01-30T11:59:33Z</dcterms:modified>
</cp:coreProperties>
</file>