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2" i="2" l="1"/>
  <c r="AQ12" i="2"/>
  <c r="AP12" i="2"/>
  <c r="AO12" i="2"/>
  <c r="AN12" i="2"/>
  <c r="AM12" i="2"/>
  <c r="AG12" i="2"/>
  <c r="AE12" i="2"/>
  <c r="AF12" i="2" s="1"/>
  <c r="AD12" i="2"/>
  <c r="AC12" i="2"/>
  <c r="AB12" i="2"/>
  <c r="AA12" i="2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F12" i="2"/>
  <c r="F16" i="2" s="1"/>
  <c r="E12" i="2"/>
  <c r="E16" i="2" s="1"/>
  <c r="J12" i="2" l="1"/>
  <c r="K17" i="2"/>
  <c r="K18" i="2"/>
  <c r="F17" i="2"/>
  <c r="F18" i="2" s="1"/>
  <c r="H17" i="2"/>
  <c r="M17" i="2" s="1"/>
  <c r="E17" i="2"/>
  <c r="E18" i="2" s="1"/>
  <c r="G17" i="2"/>
  <c r="L17" i="2" s="1"/>
  <c r="AR12" i="2"/>
  <c r="I18" i="2"/>
  <c r="G18" i="2"/>
  <c r="I17" i="2"/>
  <c r="N17" i="2" l="1"/>
  <c r="H18" i="2"/>
  <c r="M18" i="2" s="1"/>
  <c r="L18" i="2"/>
  <c r="O18" i="2"/>
  <c r="J18" i="2"/>
  <c r="J17" i="2"/>
  <c r="O17" i="2"/>
  <c r="N18" i="2" l="1"/>
</calcChain>
</file>

<file path=xl/sharedStrings.xml><?xml version="1.0" encoding="utf-8"?>
<sst xmlns="http://schemas.openxmlformats.org/spreadsheetml/2006/main" count="90" uniqueCount="41">
  <si>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</si>
  <si>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</si>
  <si>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</si>
  <si>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</si>
  <si>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</si>
  <si>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</si>
  <si>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</si>
  <si>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</si>
  <si>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</si>
  <si>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</si>
  <si>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</si>
  <si>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</si>
  <si>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</si>
  <si>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</si>
  <si>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VePe = Veteli Pesis  (2000)</t>
  </si>
  <si>
    <t>6.</t>
  </si>
  <si>
    <t>KoKi = Kokkolan Kiri  (1962)</t>
  </si>
  <si>
    <t>11.</t>
  </si>
  <si>
    <t>VePe</t>
  </si>
  <si>
    <t>9.</t>
  </si>
  <si>
    <t>8.</t>
  </si>
  <si>
    <t>HaVe</t>
  </si>
  <si>
    <t>10.</t>
  </si>
  <si>
    <t>16.</t>
  </si>
  <si>
    <t>Jani Rentola</t>
  </si>
  <si>
    <t>KoKi</t>
  </si>
  <si>
    <t>13.5.1979</t>
  </si>
  <si>
    <t>2.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</si>
  <si>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</si>
  <si>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</si>
  <si>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</si>
  <si>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</si>
  <si>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</si>
  <si>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</si>
  <si>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</si>
  <si>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</si>
  <si>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</si>
  <si>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</si>
  <si>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</si>
  <si>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</si>
  <si>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HaVe = Halsua-Veteli Pesis  (2002),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</si>
</sst>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24</v>
      </c>
      <c r="C1" s="2"/>
      <c r="D1" s="3"/>
      <c r="E1" s="4" t="s">
        <v>26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8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41" t="s">
        <v>31</v>
      </c>
      <c r="Y2" s="42"/>
      <c r="Z2" s="43"/>
      <c r="AA2" s="8" t="s">
        <v>7</v>
      </c>
      <c r="AB2" s="9"/>
      <c r="AC2" s="9"/>
      <c r="AD2" s="9"/>
      <c r="AE2" s="15"/>
      <c r="AF2" s="10"/>
      <c r="AG2" s="38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2001</v>
      </c>
      <c r="C4" s="23" t="s">
        <v>17</v>
      </c>
      <c r="D4" s="45" t="s">
        <v>18</v>
      </c>
      <c r="E4" s="22">
        <v>16</v>
      </c>
      <c r="F4" s="22">
        <v>0</v>
      </c>
      <c r="G4" s="22">
        <v>8</v>
      </c>
      <c r="H4" s="36">
        <v>1</v>
      </c>
      <c r="I4" s="22">
        <v>26</v>
      </c>
      <c r="J4" s="46">
        <v>0.38235294117647056</v>
      </c>
      <c r="K4" s="21">
        <v>68</v>
      </c>
      <c r="L4" s="47"/>
      <c r="M4" s="13"/>
      <c r="N4" s="13"/>
      <c r="O4" s="13"/>
      <c r="P4" s="18"/>
      <c r="Q4" s="22"/>
      <c r="R4" s="22"/>
      <c r="S4" s="36"/>
      <c r="T4" s="22"/>
      <c r="U4" s="22"/>
      <c r="V4" s="48"/>
      <c r="W4" s="21"/>
      <c r="X4" s="22"/>
      <c r="Y4" s="23"/>
      <c r="Z4" s="45"/>
      <c r="AA4" s="22"/>
      <c r="AB4" s="22"/>
      <c r="AC4" s="22"/>
      <c r="AD4" s="36"/>
      <c r="AE4" s="22"/>
      <c r="AF4" s="46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9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2002</v>
      </c>
      <c r="C5" s="23" t="s">
        <v>19</v>
      </c>
      <c r="D5" s="45" t="s">
        <v>18</v>
      </c>
      <c r="E5" s="22">
        <v>21</v>
      </c>
      <c r="F5" s="22">
        <v>2</v>
      </c>
      <c r="G5" s="22">
        <v>14</v>
      </c>
      <c r="H5" s="36">
        <v>7</v>
      </c>
      <c r="I5" s="22">
        <v>56</v>
      </c>
      <c r="J5" s="46">
        <v>0.49122807017543857</v>
      </c>
      <c r="K5" s="21">
        <v>114</v>
      </c>
      <c r="L5" s="47"/>
      <c r="M5" s="13"/>
      <c r="N5" s="13"/>
      <c r="O5" s="13"/>
      <c r="P5" s="18"/>
      <c r="Q5" s="22"/>
      <c r="R5" s="22"/>
      <c r="S5" s="36"/>
      <c r="T5" s="22"/>
      <c r="U5" s="22"/>
      <c r="V5" s="48"/>
      <c r="W5" s="21"/>
      <c r="X5" s="22"/>
      <c r="Y5" s="23"/>
      <c r="Z5" s="45"/>
      <c r="AA5" s="22"/>
      <c r="AB5" s="22"/>
      <c r="AC5" s="22"/>
      <c r="AD5" s="36"/>
      <c r="AE5" s="22"/>
      <c r="AF5" s="46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2003</v>
      </c>
      <c r="C6" s="23" t="s">
        <v>20</v>
      </c>
      <c r="D6" s="45" t="s">
        <v>21</v>
      </c>
      <c r="E6" s="22">
        <v>21</v>
      </c>
      <c r="F6" s="22">
        <v>2</v>
      </c>
      <c r="G6" s="22">
        <v>17</v>
      </c>
      <c r="H6" s="36">
        <v>5</v>
      </c>
      <c r="I6" s="22">
        <v>58</v>
      </c>
      <c r="J6" s="46">
        <v>0.51300000000000001</v>
      </c>
      <c r="K6" s="21">
        <v>113</v>
      </c>
      <c r="L6" s="47"/>
      <c r="M6" s="13"/>
      <c r="N6" s="13"/>
      <c r="O6" s="13"/>
      <c r="P6" s="18"/>
      <c r="Q6" s="22"/>
      <c r="R6" s="22"/>
      <c r="S6" s="36"/>
      <c r="T6" s="22"/>
      <c r="U6" s="22"/>
      <c r="V6" s="48"/>
      <c r="W6" s="21"/>
      <c r="X6" s="22"/>
      <c r="Y6" s="23"/>
      <c r="Z6" s="45"/>
      <c r="AA6" s="22"/>
      <c r="AB6" s="22"/>
      <c r="AC6" s="22"/>
      <c r="AD6" s="36"/>
      <c r="AE6" s="22"/>
      <c r="AF6" s="46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2004</v>
      </c>
      <c r="C7" s="23" t="s">
        <v>22</v>
      </c>
      <c r="D7" s="45" t="s">
        <v>21</v>
      </c>
      <c r="E7" s="22">
        <v>22</v>
      </c>
      <c r="F7" s="22">
        <v>1</v>
      </c>
      <c r="G7" s="22">
        <v>12</v>
      </c>
      <c r="H7" s="36">
        <v>4</v>
      </c>
      <c r="I7" s="22">
        <v>58</v>
      </c>
      <c r="J7" s="46">
        <v>0.40799999999999997</v>
      </c>
      <c r="K7" s="21">
        <v>142</v>
      </c>
      <c r="L7" s="47"/>
      <c r="M7" s="13"/>
      <c r="N7" s="13"/>
      <c r="O7" s="13"/>
      <c r="P7" s="18"/>
      <c r="Q7" s="22"/>
      <c r="R7" s="22"/>
      <c r="S7" s="36"/>
      <c r="T7" s="22"/>
      <c r="U7" s="22"/>
      <c r="V7" s="48"/>
      <c r="W7" s="21"/>
      <c r="X7" s="22"/>
      <c r="Y7" s="23"/>
      <c r="Z7" s="45"/>
      <c r="AA7" s="22"/>
      <c r="AB7" s="22"/>
      <c r="AC7" s="22"/>
      <c r="AD7" s="36"/>
      <c r="AE7" s="22"/>
      <c r="AF7" s="46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9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2005</v>
      </c>
      <c r="C8" s="23" t="s">
        <v>23</v>
      </c>
      <c r="D8" s="45" t="s">
        <v>21</v>
      </c>
      <c r="E8" s="22">
        <v>10</v>
      </c>
      <c r="F8" s="22">
        <v>0</v>
      </c>
      <c r="G8" s="22">
        <v>12</v>
      </c>
      <c r="H8" s="36">
        <v>1</v>
      </c>
      <c r="I8" s="22">
        <v>31</v>
      </c>
      <c r="J8" s="46">
        <v>0.38300000000000001</v>
      </c>
      <c r="K8" s="21">
        <v>81</v>
      </c>
      <c r="L8" s="47"/>
      <c r="M8" s="13"/>
      <c r="N8" s="13"/>
      <c r="O8" s="13"/>
      <c r="P8" s="18"/>
      <c r="Q8" s="22"/>
      <c r="R8" s="22"/>
      <c r="S8" s="36"/>
      <c r="T8" s="22"/>
      <c r="U8" s="22"/>
      <c r="V8" s="48"/>
      <c r="W8" s="21"/>
      <c r="X8" s="22">
        <v>2005</v>
      </c>
      <c r="Y8" s="22" t="s">
        <v>27</v>
      </c>
      <c r="Z8" s="45" t="s">
        <v>25</v>
      </c>
      <c r="AA8" s="22">
        <v>7</v>
      </c>
      <c r="AB8" s="22">
        <v>0</v>
      </c>
      <c r="AC8" s="22">
        <v>8</v>
      </c>
      <c r="AD8" s="22">
        <v>4</v>
      </c>
      <c r="AE8" s="22">
        <v>24</v>
      </c>
      <c r="AF8" s="30">
        <v>0.46150000000000002</v>
      </c>
      <c r="AG8" s="69">
        <v>52</v>
      </c>
      <c r="AH8" s="13"/>
      <c r="AI8" s="13"/>
      <c r="AJ8" s="13"/>
      <c r="AK8" s="13"/>
      <c r="AL8" s="18"/>
      <c r="AM8" s="22">
        <v>2</v>
      </c>
      <c r="AN8" s="22">
        <v>0</v>
      </c>
      <c r="AO8" s="22">
        <v>0</v>
      </c>
      <c r="AP8" s="22">
        <v>0</v>
      </c>
      <c r="AQ8" s="22">
        <v>3</v>
      </c>
      <c r="AR8" s="49">
        <v>0.2</v>
      </c>
      <c r="AS8" s="70">
        <v>15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5"/>
      <c r="E9" s="22"/>
      <c r="F9" s="22"/>
      <c r="G9" s="22"/>
      <c r="H9" s="36"/>
      <c r="I9" s="22"/>
      <c r="J9" s="46"/>
      <c r="K9" s="21"/>
      <c r="L9" s="47"/>
      <c r="M9" s="13"/>
      <c r="N9" s="13"/>
      <c r="O9" s="13"/>
      <c r="P9" s="18"/>
      <c r="Q9" s="22"/>
      <c r="R9" s="22"/>
      <c r="S9" s="36"/>
      <c r="T9" s="22"/>
      <c r="U9" s="22"/>
      <c r="V9" s="48"/>
      <c r="W9" s="21"/>
      <c r="X9" s="22">
        <v>2006</v>
      </c>
      <c r="Y9" s="22" t="s">
        <v>28</v>
      </c>
      <c r="Z9" s="45" t="s">
        <v>25</v>
      </c>
      <c r="AA9" s="22">
        <v>17</v>
      </c>
      <c r="AB9" s="22">
        <v>2</v>
      </c>
      <c r="AC9" s="22">
        <v>34</v>
      </c>
      <c r="AD9" s="22">
        <v>14</v>
      </c>
      <c r="AE9" s="22">
        <v>91</v>
      </c>
      <c r="AF9" s="30">
        <v>0.60260000000000002</v>
      </c>
      <c r="AG9" s="69">
        <v>151</v>
      </c>
      <c r="AH9" s="13" t="s">
        <v>39</v>
      </c>
      <c r="AI9" s="13"/>
      <c r="AJ9" s="13" t="s">
        <v>20</v>
      </c>
      <c r="AK9" s="13"/>
      <c r="AL9" s="18"/>
      <c r="AM9" s="22">
        <v>3</v>
      </c>
      <c r="AN9" s="22">
        <v>1</v>
      </c>
      <c r="AO9" s="22">
        <v>9</v>
      </c>
      <c r="AP9" s="22">
        <v>2</v>
      </c>
      <c r="AQ9" s="22">
        <v>21</v>
      </c>
      <c r="AR9" s="49">
        <v>0.7</v>
      </c>
      <c r="AS9" s="70">
        <v>30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5"/>
      <c r="E10" s="22"/>
      <c r="F10" s="22"/>
      <c r="G10" s="22"/>
      <c r="H10" s="36"/>
      <c r="I10" s="22"/>
      <c r="J10" s="46"/>
      <c r="K10" s="21"/>
      <c r="L10" s="47"/>
      <c r="M10" s="13"/>
      <c r="N10" s="13"/>
      <c r="O10" s="13"/>
      <c r="P10" s="18"/>
      <c r="Q10" s="22"/>
      <c r="R10" s="22"/>
      <c r="S10" s="36"/>
      <c r="T10" s="22"/>
      <c r="U10" s="22"/>
      <c r="V10" s="48"/>
      <c r="W10" s="21"/>
      <c r="X10" s="22">
        <v>2007</v>
      </c>
      <c r="Y10" s="22" t="s">
        <v>28</v>
      </c>
      <c r="Z10" s="45" t="s">
        <v>25</v>
      </c>
      <c r="AA10" s="22">
        <v>14</v>
      </c>
      <c r="AB10" s="22">
        <v>0</v>
      </c>
      <c r="AC10" s="22">
        <v>31</v>
      </c>
      <c r="AD10" s="22">
        <v>8</v>
      </c>
      <c r="AE10" s="22">
        <v>67</v>
      </c>
      <c r="AF10" s="30">
        <v>0.54910000000000003</v>
      </c>
      <c r="AG10" s="69">
        <v>122</v>
      </c>
      <c r="AH10" s="13" t="s">
        <v>22</v>
      </c>
      <c r="AI10" s="13"/>
      <c r="AJ10" s="13"/>
      <c r="AK10" s="13"/>
      <c r="AL10" s="18"/>
      <c r="AM10" s="22">
        <v>2</v>
      </c>
      <c r="AN10" s="22">
        <v>0</v>
      </c>
      <c r="AO10" s="22">
        <v>2</v>
      </c>
      <c r="AP10" s="22">
        <v>0</v>
      </c>
      <c r="AQ10" s="22">
        <v>7</v>
      </c>
      <c r="AR10" s="49">
        <v>0.53839999999999999</v>
      </c>
      <c r="AS10" s="70">
        <v>13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5"/>
      <c r="E11" s="22"/>
      <c r="F11" s="22"/>
      <c r="G11" s="22"/>
      <c r="H11" s="36"/>
      <c r="I11" s="22"/>
      <c r="J11" s="46"/>
      <c r="K11" s="21"/>
      <c r="L11" s="47"/>
      <c r="M11" s="13"/>
      <c r="N11" s="13"/>
      <c r="O11" s="13"/>
      <c r="P11" s="18"/>
      <c r="Q11" s="22"/>
      <c r="R11" s="22"/>
      <c r="S11" s="36"/>
      <c r="T11" s="22"/>
      <c r="U11" s="22"/>
      <c r="V11" s="48"/>
      <c r="W11" s="21"/>
      <c r="X11" s="22">
        <v>2008</v>
      </c>
      <c r="Y11" s="22" t="s">
        <v>15</v>
      </c>
      <c r="Z11" s="45" t="s">
        <v>25</v>
      </c>
      <c r="AA11" s="22">
        <v>1</v>
      </c>
      <c r="AB11" s="22">
        <v>1</v>
      </c>
      <c r="AC11" s="22">
        <v>1</v>
      </c>
      <c r="AD11" s="22">
        <v>1</v>
      </c>
      <c r="AE11" s="22">
        <v>8</v>
      </c>
      <c r="AF11" s="30">
        <v>0.72719999999999996</v>
      </c>
      <c r="AG11" s="69">
        <v>11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9"/>
      <c r="AS11" s="70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37" t="s">
        <v>34</v>
      </c>
      <c r="C12" s="50"/>
      <c r="D12" s="51"/>
      <c r="E12" s="52">
        <f>SUM(E4:E11)</f>
        <v>90</v>
      </c>
      <c r="F12" s="52">
        <f>SUM(F4:F11)</f>
        <v>5</v>
      </c>
      <c r="G12" s="52">
        <f>SUM(G4:G11)</f>
        <v>63</v>
      </c>
      <c r="H12" s="52">
        <f>SUM(H4:H11)</f>
        <v>18</v>
      </c>
      <c r="I12" s="52">
        <f>SUM(I4:I11)</f>
        <v>229</v>
      </c>
      <c r="J12" s="53">
        <f>PRODUCT(I12/K12)</f>
        <v>0.44208494208494209</v>
      </c>
      <c r="K12" s="38">
        <f>SUM(K4:K11)</f>
        <v>518</v>
      </c>
      <c r="L12" s="17"/>
      <c r="M12" s="15"/>
      <c r="N12" s="54"/>
      <c r="O12" s="55"/>
      <c r="P12" s="18"/>
      <c r="Q12" s="52">
        <f>SUM(Q4:Q11)</f>
        <v>0</v>
      </c>
      <c r="R12" s="52">
        <f>SUM(R4:R11)</f>
        <v>0</v>
      </c>
      <c r="S12" s="52">
        <f>SUM(S4:S11)</f>
        <v>0</v>
      </c>
      <c r="T12" s="52">
        <f>SUM(T4:T11)</f>
        <v>0</v>
      </c>
      <c r="U12" s="52">
        <f>SUM(U4:U11)</f>
        <v>0</v>
      </c>
      <c r="V12" s="24">
        <v>0</v>
      </c>
      <c r="W12" s="38">
        <f>SUM(W4:W11)</f>
        <v>0</v>
      </c>
      <c r="X12" s="11" t="s">
        <v>34</v>
      </c>
      <c r="Y12" s="12"/>
      <c r="Z12" s="10"/>
      <c r="AA12" s="52">
        <f>SUM(AA4:AA11)</f>
        <v>39</v>
      </c>
      <c r="AB12" s="52">
        <f>SUM(AB4:AB11)</f>
        <v>3</v>
      </c>
      <c r="AC12" s="52">
        <f>SUM(AC4:AC11)</f>
        <v>74</v>
      </c>
      <c r="AD12" s="52">
        <f>SUM(AD4:AD11)</f>
        <v>27</v>
      </c>
      <c r="AE12" s="52">
        <f>SUM(AE4:AE11)</f>
        <v>190</v>
      </c>
      <c r="AF12" s="53">
        <f>PRODUCT(AE12/AG12)</f>
        <v>0.56547619047619047</v>
      </c>
      <c r="AG12" s="38">
        <f>SUM(AG4:AG11)</f>
        <v>336</v>
      </c>
      <c r="AH12" s="17"/>
      <c r="AI12" s="15"/>
      <c r="AJ12" s="54"/>
      <c r="AK12" s="55"/>
      <c r="AL12" s="18"/>
      <c r="AM12" s="52">
        <f>SUM(AM4:AM11)</f>
        <v>7</v>
      </c>
      <c r="AN12" s="52">
        <f>SUM(AN4:AN11)</f>
        <v>1</v>
      </c>
      <c r="AO12" s="52">
        <f>SUM(AO4:AO11)</f>
        <v>11</v>
      </c>
      <c r="AP12" s="52">
        <f>SUM(AP4:AP11)</f>
        <v>2</v>
      </c>
      <c r="AQ12" s="52">
        <f>SUM(AQ4:AQ11)</f>
        <v>31</v>
      </c>
      <c r="AR12" s="53">
        <f>PRODUCT(AQ12/AS12)</f>
        <v>0.53448275862068961</v>
      </c>
      <c r="AS12" s="44">
        <f>SUM(AS4:AS11)</f>
        <v>58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1"/>
      <c r="L13" s="18"/>
      <c r="M13" s="18"/>
      <c r="N13" s="18"/>
      <c r="O13" s="18"/>
      <c r="P13" s="25"/>
      <c r="Q13" s="25"/>
      <c r="R13" s="27"/>
      <c r="S13" s="25"/>
      <c r="T13" s="25"/>
      <c r="U13" s="18"/>
      <c r="V13" s="18"/>
      <c r="W13" s="21"/>
      <c r="X13" s="25"/>
      <c r="Y13" s="25"/>
      <c r="Z13" s="25"/>
      <c r="AA13" s="25"/>
      <c r="AB13" s="25"/>
      <c r="AC13" s="25"/>
      <c r="AD13" s="25"/>
      <c r="AE13" s="25"/>
      <c r="AF13" s="26"/>
      <c r="AG13" s="21"/>
      <c r="AH13" s="18"/>
      <c r="AI13" s="18"/>
      <c r="AJ13" s="18"/>
      <c r="AK13" s="18"/>
      <c r="AL13" s="25"/>
      <c r="AM13" s="25"/>
      <c r="AN13" s="27"/>
      <c r="AO13" s="25"/>
      <c r="AP13" s="25"/>
      <c r="AQ13" s="18"/>
      <c r="AR13" s="18"/>
      <c r="AS13" s="2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56" t="s">
        <v>35</v>
      </c>
      <c r="C14" s="57"/>
      <c r="D14" s="58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36</v>
      </c>
      <c r="O14" s="13" t="s">
        <v>37</v>
      </c>
      <c r="Q14" s="27"/>
      <c r="R14" s="27" t="s">
        <v>12</v>
      </c>
      <c r="S14" s="27"/>
      <c r="T14" s="25" t="s">
        <v>40</v>
      </c>
      <c r="U14" s="25"/>
      <c r="V14" s="25"/>
      <c r="W14" s="21"/>
      <c r="X14" s="59"/>
      <c r="Y14" s="59"/>
      <c r="Z14" s="59"/>
      <c r="AA14" s="59"/>
      <c r="AB14" s="59"/>
      <c r="AC14" s="27"/>
      <c r="AD14" s="27"/>
      <c r="AE14" s="27"/>
      <c r="AF14" s="25"/>
      <c r="AG14" s="25"/>
      <c r="AH14" s="25"/>
      <c r="AI14" s="25"/>
      <c r="AJ14" s="25"/>
      <c r="AK14" s="25"/>
      <c r="AM14" s="21"/>
      <c r="AN14" s="59"/>
      <c r="AO14" s="59"/>
      <c r="AP14" s="59"/>
      <c r="AQ14" s="59"/>
      <c r="AR14" s="59"/>
      <c r="AS14" s="59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8" t="s">
        <v>38</v>
      </c>
      <c r="C15" s="7"/>
      <c r="D15" s="29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1">
        <v>0</v>
      </c>
      <c r="K15" s="25">
        <v>0</v>
      </c>
      <c r="L15" s="62">
        <v>0</v>
      </c>
      <c r="M15" s="62">
        <v>0</v>
      </c>
      <c r="N15" s="62">
        <v>0</v>
      </c>
      <c r="O15" s="62">
        <v>0</v>
      </c>
      <c r="Q15" s="27"/>
      <c r="R15" s="27"/>
      <c r="S15" s="27"/>
      <c r="T15" s="25" t="s">
        <v>14</v>
      </c>
      <c r="U15" s="18"/>
      <c r="V15" s="21"/>
      <c r="W15" s="25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5"/>
      <c r="AL15" s="25"/>
      <c r="AM15" s="25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63" t="s">
        <v>13</v>
      </c>
      <c r="C16" s="64"/>
      <c r="D16" s="65"/>
      <c r="E16" s="60">
        <f>PRODUCT(E12+Q12)</f>
        <v>90</v>
      </c>
      <c r="F16" s="60">
        <f>PRODUCT(F12+R12)</f>
        <v>5</v>
      </c>
      <c r="G16" s="60">
        <f>PRODUCT(G12+S12)</f>
        <v>63</v>
      </c>
      <c r="H16" s="60">
        <f>PRODUCT(H12+T12)</f>
        <v>18</v>
      </c>
      <c r="I16" s="60">
        <f>PRODUCT(I12+U12)</f>
        <v>229</v>
      </c>
      <c r="J16" s="61">
        <v>0</v>
      </c>
      <c r="K16" s="25">
        <f>PRODUCT(K12+W12)</f>
        <v>518</v>
      </c>
      <c r="L16" s="62">
        <v>0</v>
      </c>
      <c r="M16" s="62">
        <v>0</v>
      </c>
      <c r="N16" s="62">
        <v>0</v>
      </c>
      <c r="O16" s="62">
        <v>0</v>
      </c>
      <c r="Q16" s="27"/>
      <c r="R16" s="27"/>
      <c r="S16" s="27"/>
      <c r="T16" s="25" t="s">
        <v>16</v>
      </c>
      <c r="U16" s="25"/>
      <c r="V16" s="25"/>
      <c r="W16" s="25"/>
      <c r="X16" s="25"/>
      <c r="Y16" s="25"/>
      <c r="Z16" s="25"/>
      <c r="AA16" s="25"/>
      <c r="AB16" s="25"/>
      <c r="AC16" s="27"/>
      <c r="AD16" s="27"/>
      <c r="AE16" s="27"/>
      <c r="AF16" s="27"/>
      <c r="AG16" s="27"/>
      <c r="AH16" s="27"/>
      <c r="AI16" s="27"/>
      <c r="AJ16" s="27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0" t="s">
        <v>31</v>
      </c>
      <c r="C17" s="19"/>
      <c r="D17" s="31"/>
      <c r="E17" s="60">
        <f>PRODUCT(AA12+AM12)</f>
        <v>46</v>
      </c>
      <c r="F17" s="60">
        <f>PRODUCT(AB12+AN12)</f>
        <v>4</v>
      </c>
      <c r="G17" s="60">
        <f>PRODUCT(AC12+AO12)</f>
        <v>85</v>
      </c>
      <c r="H17" s="60">
        <f>PRODUCT(AD12+AP12)</f>
        <v>29</v>
      </c>
      <c r="I17" s="60">
        <f>PRODUCT(AE12+AQ12)</f>
        <v>221</v>
      </c>
      <c r="J17" s="61">
        <f>PRODUCT(I17/K17)</f>
        <v>0.56091370558375631</v>
      </c>
      <c r="K17" s="18">
        <f>PRODUCT(AG12+AS12)</f>
        <v>394</v>
      </c>
      <c r="L17" s="62">
        <f>PRODUCT((F17+G17)/E17)</f>
        <v>1.9347826086956521</v>
      </c>
      <c r="M17" s="62">
        <f>PRODUCT(H17/E17)</f>
        <v>0.63043478260869568</v>
      </c>
      <c r="N17" s="62">
        <f>PRODUCT((F17+G17+H17)/E17)</f>
        <v>2.5652173913043477</v>
      </c>
      <c r="O17" s="62">
        <f>PRODUCT(I17/E17)</f>
        <v>4.8043478260869561</v>
      </c>
      <c r="Q17" s="27"/>
      <c r="R17" s="27"/>
      <c r="S17" s="25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27"/>
      <c r="AH17" s="27"/>
      <c r="AI17" s="27"/>
      <c r="AJ17" s="27"/>
      <c r="AK17" s="25"/>
      <c r="AL17" s="18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66" t="s">
        <v>34</v>
      </c>
      <c r="C18" s="67"/>
      <c r="D18" s="68"/>
      <c r="E18" s="60">
        <f>SUM(E15:E17)</f>
        <v>136</v>
      </c>
      <c r="F18" s="60">
        <f t="shared" ref="F18:I18" si="0">SUM(F15:F17)</f>
        <v>9</v>
      </c>
      <c r="G18" s="60">
        <f t="shared" si="0"/>
        <v>148</v>
      </c>
      <c r="H18" s="60">
        <f t="shared" si="0"/>
        <v>47</v>
      </c>
      <c r="I18" s="60">
        <f t="shared" si="0"/>
        <v>450</v>
      </c>
      <c r="J18" s="61">
        <f>PRODUCT(I18/K18)</f>
        <v>0.49342105263157893</v>
      </c>
      <c r="K18" s="25">
        <f>SUM(K15:K17)</f>
        <v>912</v>
      </c>
      <c r="L18" s="62">
        <f>PRODUCT((F18+G18)/E18)</f>
        <v>1.1544117647058822</v>
      </c>
      <c r="M18" s="62">
        <f>PRODUCT(H18/E18)</f>
        <v>0.34558823529411764</v>
      </c>
      <c r="N18" s="62">
        <f>PRODUCT((F18+G18+H18)/E18)</f>
        <v>1.5</v>
      </c>
      <c r="O18" s="62">
        <f>PRODUCT(I18/E18)</f>
        <v>3.3088235294117645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27"/>
      <c r="AH18" s="27"/>
      <c r="AI18" s="27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8"/>
      <c r="F19" s="18"/>
      <c r="G19" s="18"/>
      <c r="H19" s="18"/>
      <c r="I19" s="18"/>
      <c r="J19" s="25"/>
      <c r="K19" s="25"/>
      <c r="L19" s="18"/>
      <c r="M19" s="18"/>
      <c r="N19" s="18"/>
      <c r="O19" s="18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27"/>
      <c r="AH19" s="27"/>
      <c r="AI19" s="27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7"/>
      <c r="AH20" s="27"/>
      <c r="AI20" s="27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7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7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7"/>
      <c r="AH57" s="27"/>
      <c r="AI57" s="27"/>
      <c r="AJ57" s="27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7"/>
      <c r="AH58" s="27"/>
      <c r="AI58" s="27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7"/>
      <c r="AH59" s="27"/>
      <c r="AI59" s="27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7"/>
      <c r="AH60" s="27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7"/>
      <c r="AH61" s="27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7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7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7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7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7"/>
      <c r="AH91" s="27"/>
      <c r="AI91" s="27"/>
      <c r="AJ91" s="27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7"/>
      <c r="AH92" s="27"/>
      <c r="AI92" s="27"/>
      <c r="AJ92" s="27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7"/>
      <c r="AH93" s="27"/>
      <c r="AI93" s="27"/>
      <c r="AJ93" s="27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7"/>
      <c r="AH94" s="27"/>
      <c r="AI94" s="27"/>
      <c r="AJ94" s="27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7"/>
      <c r="AH95" s="27"/>
      <c r="AI95" s="27"/>
      <c r="AJ95" s="27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7"/>
      <c r="AH96" s="27"/>
      <c r="AI96" s="27"/>
      <c r="AJ96" s="27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7"/>
      <c r="AH97" s="27"/>
      <c r="AI97" s="27"/>
      <c r="AJ97" s="27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7"/>
      <c r="AH98" s="27"/>
      <c r="AI98" s="27"/>
      <c r="AJ98" s="27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7"/>
      <c r="AH99" s="27"/>
      <c r="AI99" s="27"/>
      <c r="AJ99" s="27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7"/>
      <c r="AH100" s="27"/>
      <c r="AI100" s="27"/>
      <c r="AJ100" s="27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7"/>
      <c r="AH101" s="27"/>
      <c r="AI101" s="27"/>
      <c r="AJ101" s="27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7"/>
      <c r="AH102" s="27"/>
      <c r="AI102" s="27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7"/>
      <c r="AH103" s="27"/>
      <c r="AI103" s="27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7"/>
      <c r="AH104" s="27"/>
      <c r="AI104" s="27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7"/>
      <c r="AH105" s="27"/>
      <c r="AI105" s="27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7"/>
      <c r="AH106" s="27"/>
      <c r="AI106" s="27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7"/>
      <c r="AH107" s="27"/>
      <c r="AI107" s="27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7"/>
      <c r="AH108" s="27"/>
      <c r="AI108" s="27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7"/>
      <c r="AH109" s="27"/>
      <c r="AI109" s="27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7"/>
      <c r="AH110" s="27"/>
      <c r="AI110" s="27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7"/>
      <c r="AH111" s="27"/>
      <c r="AI111" s="27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7"/>
      <c r="AH112" s="27"/>
      <c r="AI112" s="27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7"/>
      <c r="AH113" s="27"/>
      <c r="AI113" s="27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7"/>
      <c r="AH114" s="27"/>
      <c r="AI114" s="27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7"/>
      <c r="AH115" s="27"/>
      <c r="AI115" s="27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7"/>
      <c r="AH116" s="27"/>
      <c r="AI116" s="27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7"/>
      <c r="AH117" s="27"/>
      <c r="AI117" s="27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7"/>
      <c r="AH118" s="27"/>
      <c r="AI118" s="27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7"/>
      <c r="AH119" s="27"/>
      <c r="AI119" s="27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7"/>
      <c r="AH120" s="27"/>
      <c r="AI120" s="27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7"/>
      <c r="AH121" s="27"/>
      <c r="AI121" s="27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7"/>
      <c r="AH122" s="27"/>
      <c r="AI122" s="27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7"/>
      <c r="AH123" s="27"/>
      <c r="AI123" s="27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7"/>
      <c r="AH124" s="27"/>
      <c r="AI124" s="27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7"/>
      <c r="AH125" s="27"/>
      <c r="AI125" s="27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7"/>
      <c r="AH126" s="27"/>
      <c r="AI126" s="27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7"/>
      <c r="AH127" s="27"/>
      <c r="AI127" s="27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7"/>
      <c r="AH128" s="27"/>
      <c r="AI128" s="27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7"/>
      <c r="AH129" s="27"/>
      <c r="AI129" s="27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7"/>
      <c r="AH130" s="27"/>
      <c r="AI130" s="27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7"/>
      <c r="AH131" s="27"/>
      <c r="AI131" s="27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7"/>
      <c r="AH132" s="27"/>
      <c r="AI132" s="27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7"/>
      <c r="AH133" s="27"/>
      <c r="AI133" s="27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7"/>
      <c r="AH134" s="27"/>
      <c r="AI134" s="27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7"/>
      <c r="AH135" s="27"/>
      <c r="AI135" s="27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7"/>
      <c r="AH136" s="27"/>
      <c r="AI136" s="27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7"/>
      <c r="AH137" s="27"/>
      <c r="AI137" s="27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7"/>
      <c r="AH138" s="27"/>
      <c r="AI138" s="27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7"/>
      <c r="AH139" s="27"/>
      <c r="AI139" s="27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7"/>
      <c r="AH140" s="27"/>
      <c r="AI140" s="27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7"/>
      <c r="AH141" s="27"/>
      <c r="AI141" s="27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7"/>
      <c r="AH142" s="27"/>
      <c r="AI142" s="27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7"/>
      <c r="AH143" s="27"/>
      <c r="AI143" s="27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7"/>
      <c r="AH144" s="27"/>
      <c r="AI144" s="27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7"/>
      <c r="AH145" s="27"/>
      <c r="AI145" s="27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7"/>
      <c r="AH146" s="27"/>
      <c r="AI146" s="27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7"/>
      <c r="AH147" s="27"/>
      <c r="AI147" s="27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7"/>
      <c r="AH148" s="27"/>
      <c r="AI148" s="27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7"/>
      <c r="AH149" s="27"/>
      <c r="AI149" s="27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7"/>
      <c r="AH150" s="27"/>
      <c r="AI150" s="27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7"/>
      <c r="AH151" s="27"/>
      <c r="AI151" s="27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7"/>
      <c r="AH152" s="27"/>
      <c r="AI152" s="27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7"/>
      <c r="AH153" s="27"/>
      <c r="AI153" s="27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7"/>
      <c r="AH154" s="27"/>
      <c r="AI154" s="27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7"/>
      <c r="AH155" s="27"/>
      <c r="AI155" s="27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7"/>
      <c r="AH156" s="27"/>
      <c r="AI156" s="27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7"/>
      <c r="AH157" s="27"/>
      <c r="AI157" s="27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7"/>
      <c r="AH158" s="27"/>
      <c r="AI158" s="27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7"/>
      <c r="AH159" s="27"/>
      <c r="AI159" s="27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7"/>
      <c r="AH160" s="27"/>
      <c r="AI160" s="27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7"/>
      <c r="AH161" s="27"/>
      <c r="AI161" s="27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7"/>
      <c r="AH162" s="27"/>
      <c r="AI162" s="27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7"/>
      <c r="AH163" s="27"/>
      <c r="AI163" s="27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7"/>
      <c r="AH164" s="27"/>
      <c r="AI164" s="27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7"/>
      <c r="AH165" s="27"/>
      <c r="AI165" s="27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7"/>
      <c r="AH166" s="27"/>
      <c r="AI166" s="27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7"/>
      <c r="AH167" s="27"/>
      <c r="AI167" s="27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7"/>
      <c r="AH168" s="27"/>
      <c r="AI168" s="27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7"/>
      <c r="AH169" s="27"/>
      <c r="AI169" s="27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7"/>
      <c r="AH170" s="27"/>
      <c r="AI170" s="27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7"/>
      <c r="AH171" s="27"/>
      <c r="AI171" s="27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7"/>
      <c r="AH172" s="27"/>
      <c r="AI172" s="27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8"/>
    </row>
    <row r="183" spans="12:38" ht="14.25" x14ac:dyDescent="0.2">
      <c r="L183" s="18"/>
      <c r="M183" s="18"/>
      <c r="N183" s="18"/>
      <c r="O183" s="18"/>
      <c r="P183" s="18"/>
      <c r="R183" s="18"/>
      <c r="S183" s="18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18"/>
      <c r="AL183" s="18"/>
    </row>
    <row r="184" spans="12:38" x14ac:dyDescent="0.25">
      <c r="R184" s="21"/>
      <c r="S184" s="21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2:38" x14ac:dyDescent="0.25">
      <c r="R185" s="21"/>
      <c r="S185" s="21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2:38" x14ac:dyDescent="0.25"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2:38" x14ac:dyDescent="0.25">
      <c r="L187"/>
      <c r="M187"/>
      <c r="N187"/>
      <c r="O187"/>
      <c r="P187"/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</sheetData>
  <sortState ref="T14:V15">
    <sortCondition ref="T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2018-11-18T11:24:31Z</dcterms:modified>
</cp:coreProperties>
</file>