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4" i="3" l="1"/>
  <c r="O23" i="3"/>
  <c r="O21" i="3" l="1"/>
  <c r="N21" i="3"/>
  <c r="M21" i="3"/>
  <c r="L21" i="3"/>
  <c r="O22" i="3"/>
  <c r="K21" i="3"/>
  <c r="AS18" i="3"/>
  <c r="AR18" i="3"/>
  <c r="AQ18" i="3"/>
  <c r="AP18" i="3"/>
  <c r="AO18" i="3"/>
  <c r="AN18" i="3"/>
  <c r="AM18" i="3"/>
  <c r="AG18" i="3"/>
  <c r="K23" i="3" s="1"/>
  <c r="AE18" i="3"/>
  <c r="I23" i="3" s="1"/>
  <c r="AD18" i="3"/>
  <c r="AC18" i="3"/>
  <c r="G23" i="3" s="1"/>
  <c r="AB18" i="3"/>
  <c r="AA18" i="3"/>
  <c r="E23" i="3" s="1"/>
  <c r="W18" i="3"/>
  <c r="U18" i="3"/>
  <c r="T18" i="3"/>
  <c r="S18" i="3"/>
  <c r="R18" i="3"/>
  <c r="Q18" i="3"/>
  <c r="K18" i="3"/>
  <c r="K22" i="3" s="1"/>
  <c r="I18" i="3"/>
  <c r="I22" i="3" s="1"/>
  <c r="I24" i="3" s="1"/>
  <c r="H18" i="3"/>
  <c r="H22" i="3" s="1"/>
  <c r="M22" i="3" s="1"/>
  <c r="G18" i="3"/>
  <c r="G22" i="3" s="1"/>
  <c r="G24" i="3" s="1"/>
  <c r="F18" i="3"/>
  <c r="F22" i="3" s="1"/>
  <c r="E18" i="3"/>
  <c r="E22" i="3" s="1"/>
  <c r="E24" i="3" s="1"/>
  <c r="N22" i="3" l="1"/>
  <c r="L22" i="3"/>
  <c r="H23" i="3"/>
  <c r="M23" i="3" s="1"/>
  <c r="K24" i="3"/>
  <c r="F23" i="3"/>
  <c r="F24" i="3" s="1"/>
  <c r="L24" i="3" s="1"/>
  <c r="J23" i="3"/>
  <c r="L23" i="3"/>
  <c r="AF18" i="3"/>
  <c r="AB20" i="1"/>
  <c r="AA20" i="1"/>
  <c r="Z20" i="1"/>
  <c r="Y20" i="1"/>
  <c r="X20" i="1"/>
  <c r="W20" i="1"/>
  <c r="T20" i="1"/>
  <c r="S20" i="1"/>
  <c r="R20" i="1"/>
  <c r="Q20" i="1"/>
  <c r="P20" i="1"/>
  <c r="H24" i="3" l="1"/>
  <c r="M24" i="3" s="1"/>
  <c r="N23" i="3"/>
  <c r="N24" i="3"/>
</calcChain>
</file>

<file path=xl/sharedStrings.xml><?xml version="1.0" encoding="utf-8"?>
<sst xmlns="http://schemas.openxmlformats.org/spreadsheetml/2006/main" count="220" uniqueCount="83">
  <si>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</si>
  <si>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</si>
  <si>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</si>
  <si>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</si>
  <si>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</si>
  <si>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</si>
  <si>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</si>
  <si>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</si>
  <si>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</si>
  <si>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</si>
  <si>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</si>
  <si>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</si>
  <si>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</si>
  <si>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</si>
  <si>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</si>
  <si>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</si>
  <si>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</si>
  <si>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</si>
  <si>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</si>
  <si>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</si>
  <si>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</si>
  <si>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</si>
  <si>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</si>
  <si>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</si>
  <si>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</si>
  <si>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</si>
  <si>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</si>
  <si>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</si>
  <si>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</si>
  <si>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</si>
  <si>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</si>
  <si>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</si>
  <si>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</si>
  <si>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</si>
  <si>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</si>
  <si>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Jari Rekilä</t>
  </si>
  <si>
    <t>12.</t>
  </si>
  <si>
    <t xml:space="preserve">HP </t>
  </si>
  <si>
    <t>14.</t>
  </si>
  <si>
    <t>HP</t>
  </si>
  <si>
    <t>13.07. 1999  KaMa - HP  2-0  (10-7, 4-3)</t>
  </si>
  <si>
    <t xml:space="preserve">  20 v   4 kk   5 pv</t>
  </si>
  <si>
    <t>01.08. 1999  HP - Lippo  2-0  (9-0, 1-0)</t>
  </si>
  <si>
    <t xml:space="preserve">  20 v   4 kk 24 pv</t>
  </si>
  <si>
    <t>04.06. 2000  PattU - HP  2-0  (3-0, 3-1)</t>
  </si>
  <si>
    <t xml:space="preserve">  21 v   2 kk 27 pv</t>
  </si>
  <si>
    <t>suomensarja</t>
  </si>
  <si>
    <t>HaPe</t>
  </si>
  <si>
    <t>1.</t>
  </si>
  <si>
    <t>KuPu</t>
  </si>
  <si>
    <t>5.</t>
  </si>
  <si>
    <t>9.</t>
  </si>
  <si>
    <t>ykköspesis</t>
  </si>
  <si>
    <t>6.</t>
  </si>
  <si>
    <t>Seurat</t>
  </si>
  <si>
    <t>KuPu = Kuusankosken Puhti  (1910)</t>
  </si>
  <si>
    <t>HP = Haminan Palloilijat  (1928)</t>
  </si>
  <si>
    <t>HaPe = Hamina Pesis  (2003)</t>
  </si>
  <si>
    <t>8.3.1969</t>
  </si>
  <si>
    <t>YKKÖSPESIS</t>
  </si>
  <si>
    <t>ykkössarja</t>
  </si>
  <si>
    <t>2.</t>
  </si>
  <si>
    <t>3.</t>
  </si>
  <si>
    <t>11.</t>
  </si>
  <si>
    <t>maakuntasarja</t>
  </si>
  <si>
    <t>Pesä Ysit</t>
  </si>
  <si>
    <t>Pesä Ysit = Pesä Ysit, Lappeenranta  (1976)</t>
  </si>
  <si>
    <t xml:space="preserve"> Arvo-ottelut</t>
  </si>
  <si>
    <t>Mitalit</t>
  </si>
  <si>
    <t>hSM</t>
  </si>
  <si>
    <t>Lyöty</t>
  </si>
  <si>
    <t>Tuotu</t>
  </si>
  <si>
    <t xml:space="preserve"> 11.  ottelu 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</si>
  <si>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</si>
  <si>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</si>
  <si>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</si>
  <si>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</si>
  <si>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</si>
  <si>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</si>
  <si>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</si>
  <si>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</si>
  <si>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</si>
  <si>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KuPu = Kuusankosken Puhti  (1910),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</si>
</sst>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1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0" fontId="3" fillId="9" borderId="1" xfId="0" applyFont="1" applyFill="1" applyBorder="1" applyAlignment="1">
      <alignment horizontal="left"/>
    </xf>
    <xf numFmtId="0" fontId="3" fillId="9" borderId="4" xfId="0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12" xfId="0" applyFont="1" applyFill="1" applyBorder="1"/>
    <xf numFmtId="0" fontId="3" fillId="8" borderId="5" xfId="0" applyFont="1" applyFill="1" applyBorder="1"/>
    <xf numFmtId="0" fontId="3" fillId="8" borderId="9" xfId="0" applyFont="1" applyFill="1" applyBorder="1" applyAlignment="1">
      <alignment horizontal="center"/>
    </xf>
    <xf numFmtId="0" fontId="3" fillId="8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30" customWidth="1"/>
    <col min="16" max="20" width="5.7109375" style="78" customWidth="1"/>
    <col min="21" max="21" width="8.7109375" style="78" customWidth="1"/>
    <col min="22" max="22" width="0.7109375" style="30" customWidth="1"/>
    <col min="23" max="27" width="5.7109375" style="78" customWidth="1"/>
    <col min="28" max="28" width="8.7109375" style="78" customWidth="1"/>
    <col min="29" max="29" width="0.7109375" style="30" customWidth="1"/>
    <col min="30" max="35" width="5.7109375" style="78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35</v>
      </c>
      <c r="C1" s="3"/>
      <c r="D1" s="4"/>
      <c r="E1" s="5" t="s">
        <v>58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1"/>
      <c r="W2" s="22" t="s">
        <v>16</v>
      </c>
      <c r="X2" s="14"/>
      <c r="Y2" s="14"/>
      <c r="Z2" s="14"/>
      <c r="AA2" s="14"/>
      <c r="AB2" s="14"/>
      <c r="AC2" s="91"/>
      <c r="AD2" s="22" t="s">
        <v>67</v>
      </c>
      <c r="AE2" s="14"/>
      <c r="AF2" s="14"/>
      <c r="AG2" s="20"/>
      <c r="AH2" s="14" t="s">
        <v>68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69</v>
      </c>
      <c r="AG3" s="15" t="s">
        <v>32</v>
      </c>
      <c r="AH3" s="17" t="s">
        <v>33</v>
      </c>
      <c r="AI3" s="18" t="s">
        <v>34</v>
      </c>
      <c r="AJ3" s="9"/>
    </row>
    <row r="4" spans="1:36" s="23" customFormat="1" ht="15" customHeight="1" x14ac:dyDescent="0.25">
      <c r="A4" s="9"/>
      <c r="B4" s="25">
        <v>1990</v>
      </c>
      <c r="C4" s="25" t="s">
        <v>48</v>
      </c>
      <c r="D4" s="26" t="s">
        <v>49</v>
      </c>
      <c r="E4" s="25"/>
      <c r="F4" s="27" t="s">
        <v>46</v>
      </c>
      <c r="G4" s="28"/>
      <c r="H4" s="25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38"/>
      <c r="X4" s="38"/>
      <c r="Y4" s="38"/>
      <c r="Z4" s="38"/>
      <c r="AA4" s="38"/>
      <c r="AB4" s="67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">
      <c r="A5" s="9"/>
      <c r="B5" s="34">
        <v>1991</v>
      </c>
      <c r="C5" s="34" t="s">
        <v>53</v>
      </c>
      <c r="D5" s="35" t="s">
        <v>49</v>
      </c>
      <c r="E5" s="34"/>
      <c r="F5" s="36" t="s">
        <v>60</v>
      </c>
      <c r="G5" s="81"/>
      <c r="H5" s="80"/>
      <c r="I5" s="34"/>
      <c r="J5" s="34"/>
      <c r="K5" s="34"/>
      <c r="L5" s="34"/>
      <c r="M5" s="34"/>
      <c r="N5" s="37"/>
      <c r="O5" s="24"/>
      <c r="P5" s="31"/>
      <c r="Q5" s="31"/>
      <c r="R5" s="31"/>
      <c r="S5" s="31"/>
      <c r="T5" s="31"/>
      <c r="U5" s="31"/>
      <c r="V5" s="24"/>
      <c r="W5" s="38"/>
      <c r="X5" s="38"/>
      <c r="Y5" s="38"/>
      <c r="Z5" s="38"/>
      <c r="AA5" s="38"/>
      <c r="AB5" s="67"/>
      <c r="AC5" s="24"/>
      <c r="AD5" s="31"/>
      <c r="AE5" s="41"/>
      <c r="AF5" s="41"/>
      <c r="AG5" s="31"/>
      <c r="AH5" s="31"/>
      <c r="AI5" s="31"/>
      <c r="AJ5" s="9"/>
    </row>
    <row r="6" spans="1:36" s="23" customFormat="1" ht="15" customHeight="1" x14ac:dyDescent="0.2">
      <c r="A6" s="9"/>
      <c r="B6" s="34">
        <v>1992</v>
      </c>
      <c r="C6" s="80" t="s">
        <v>36</v>
      </c>
      <c r="D6" s="85" t="s">
        <v>49</v>
      </c>
      <c r="E6" s="34"/>
      <c r="F6" s="36" t="s">
        <v>52</v>
      </c>
      <c r="G6" s="81"/>
      <c r="H6" s="80"/>
      <c r="I6" s="34"/>
      <c r="J6" s="34"/>
      <c r="K6" s="34"/>
      <c r="L6" s="34"/>
      <c r="M6" s="34"/>
      <c r="N6" s="37"/>
      <c r="O6" s="24"/>
      <c r="P6" s="31"/>
      <c r="Q6" s="31"/>
      <c r="R6" s="31"/>
      <c r="S6" s="31"/>
      <c r="T6" s="31"/>
      <c r="U6" s="31"/>
      <c r="V6" s="24"/>
      <c r="W6" s="38"/>
      <c r="X6" s="38"/>
      <c r="Y6" s="38"/>
      <c r="Z6" s="38"/>
      <c r="AA6" s="38"/>
      <c r="AB6" s="67"/>
      <c r="AC6" s="24"/>
      <c r="AD6" s="31"/>
      <c r="AE6" s="41"/>
      <c r="AF6" s="41"/>
      <c r="AG6" s="31"/>
      <c r="AH6" s="31"/>
      <c r="AI6" s="31"/>
      <c r="AJ6" s="9"/>
    </row>
    <row r="7" spans="1:36" s="23" customFormat="1" ht="15" customHeight="1" x14ac:dyDescent="0.2">
      <c r="A7" s="9"/>
      <c r="B7" s="25">
        <v>1993</v>
      </c>
      <c r="C7" s="25" t="s">
        <v>61</v>
      </c>
      <c r="D7" s="26" t="s">
        <v>49</v>
      </c>
      <c r="E7" s="25"/>
      <c r="F7" s="27" t="s">
        <v>46</v>
      </c>
      <c r="G7" s="28"/>
      <c r="H7" s="25"/>
      <c r="I7" s="25"/>
      <c r="J7" s="25"/>
      <c r="K7" s="25"/>
      <c r="L7" s="25"/>
      <c r="M7" s="25"/>
      <c r="N7" s="29"/>
      <c r="O7" s="24"/>
      <c r="P7" s="31"/>
      <c r="Q7" s="31"/>
      <c r="R7" s="31"/>
      <c r="S7" s="31"/>
      <c r="T7" s="31"/>
      <c r="U7" s="31"/>
      <c r="V7" s="24"/>
      <c r="W7" s="38"/>
      <c r="X7" s="38"/>
      <c r="Y7" s="38"/>
      <c r="Z7" s="38"/>
      <c r="AA7" s="38"/>
      <c r="AB7" s="67"/>
      <c r="AC7" s="24"/>
      <c r="AD7" s="31"/>
      <c r="AE7" s="41"/>
      <c r="AF7" s="41"/>
      <c r="AG7" s="31"/>
      <c r="AH7" s="31"/>
      <c r="AI7" s="31"/>
      <c r="AJ7" s="9"/>
    </row>
    <row r="8" spans="1:36" s="23" customFormat="1" ht="15" customHeight="1" x14ac:dyDescent="0.2">
      <c r="A8" s="9"/>
      <c r="B8" s="25">
        <v>1994</v>
      </c>
      <c r="C8" s="25" t="s">
        <v>62</v>
      </c>
      <c r="D8" s="26" t="s">
        <v>49</v>
      </c>
      <c r="E8" s="25"/>
      <c r="F8" s="27" t="s">
        <v>46</v>
      </c>
      <c r="G8" s="28"/>
      <c r="H8" s="25"/>
      <c r="I8" s="25"/>
      <c r="J8" s="25"/>
      <c r="K8" s="25"/>
      <c r="L8" s="25"/>
      <c r="M8" s="25"/>
      <c r="N8" s="29"/>
      <c r="O8" s="24"/>
      <c r="P8" s="31"/>
      <c r="Q8" s="31"/>
      <c r="R8" s="31"/>
      <c r="S8" s="31"/>
      <c r="T8" s="31"/>
      <c r="U8" s="31"/>
      <c r="V8" s="24"/>
      <c r="W8" s="38"/>
      <c r="X8" s="38"/>
      <c r="Y8" s="38"/>
      <c r="Z8" s="38"/>
      <c r="AA8" s="38"/>
      <c r="AB8" s="67"/>
      <c r="AC8" s="24"/>
      <c r="AD8" s="31"/>
      <c r="AE8" s="41"/>
      <c r="AF8" s="41"/>
      <c r="AG8" s="31"/>
      <c r="AH8" s="31"/>
      <c r="AI8" s="31"/>
      <c r="AJ8" s="9"/>
    </row>
    <row r="9" spans="1:36" s="23" customFormat="1" ht="15" customHeight="1" x14ac:dyDescent="0.2">
      <c r="A9" s="9"/>
      <c r="B9" s="25">
        <v>1995</v>
      </c>
      <c r="C9" s="25" t="s">
        <v>63</v>
      </c>
      <c r="D9" s="26" t="s">
        <v>49</v>
      </c>
      <c r="E9" s="25"/>
      <c r="F9" s="27" t="s">
        <v>46</v>
      </c>
      <c r="G9" s="28"/>
      <c r="H9" s="25"/>
      <c r="I9" s="25"/>
      <c r="J9" s="25"/>
      <c r="K9" s="25"/>
      <c r="L9" s="25"/>
      <c r="M9" s="25"/>
      <c r="N9" s="29"/>
      <c r="O9" s="24"/>
      <c r="P9" s="31"/>
      <c r="Q9" s="31"/>
      <c r="R9" s="31"/>
      <c r="S9" s="31"/>
      <c r="T9" s="31"/>
      <c r="U9" s="31"/>
      <c r="V9" s="24"/>
      <c r="W9" s="38"/>
      <c r="X9" s="38"/>
      <c r="Y9" s="38"/>
      <c r="Z9" s="38"/>
      <c r="AA9" s="38"/>
      <c r="AB9" s="67"/>
      <c r="AC9" s="24"/>
      <c r="AD9" s="31"/>
      <c r="AE9" s="41"/>
      <c r="AF9" s="41"/>
      <c r="AG9" s="31"/>
      <c r="AH9" s="31"/>
      <c r="AI9" s="31"/>
      <c r="AJ9" s="9"/>
    </row>
    <row r="10" spans="1:36" s="23" customFormat="1" ht="15" customHeight="1" x14ac:dyDescent="0.2">
      <c r="A10" s="9"/>
      <c r="B10" s="86">
        <v>1996</v>
      </c>
      <c r="C10" s="86" t="s">
        <v>62</v>
      </c>
      <c r="D10" s="87" t="s">
        <v>49</v>
      </c>
      <c r="E10" s="86"/>
      <c r="F10" s="88" t="s">
        <v>64</v>
      </c>
      <c r="G10" s="89"/>
      <c r="H10" s="86"/>
      <c r="I10" s="86"/>
      <c r="J10" s="86"/>
      <c r="K10" s="86"/>
      <c r="L10" s="86"/>
      <c r="M10" s="86"/>
      <c r="N10" s="90"/>
      <c r="O10" s="24"/>
      <c r="P10" s="31"/>
      <c r="Q10" s="31"/>
      <c r="R10" s="31"/>
      <c r="S10" s="31"/>
      <c r="T10" s="31"/>
      <c r="U10" s="31"/>
      <c r="V10" s="24"/>
      <c r="W10" s="38"/>
      <c r="X10" s="38"/>
      <c r="Y10" s="38"/>
      <c r="Z10" s="38"/>
      <c r="AA10" s="38"/>
      <c r="AB10" s="67"/>
      <c r="AC10" s="24"/>
      <c r="AD10" s="31"/>
      <c r="AE10" s="41"/>
      <c r="AF10" s="41"/>
      <c r="AG10" s="31"/>
      <c r="AH10" s="31"/>
      <c r="AI10" s="31"/>
      <c r="AJ10" s="9"/>
    </row>
    <row r="11" spans="1:36" s="23" customFormat="1" ht="15" customHeight="1" x14ac:dyDescent="0.2">
      <c r="A11" s="9"/>
      <c r="B11" s="25">
        <v>1997</v>
      </c>
      <c r="C11" s="25" t="s">
        <v>53</v>
      </c>
      <c r="D11" s="26" t="s">
        <v>65</v>
      </c>
      <c r="E11" s="25"/>
      <c r="F11" s="27" t="s">
        <v>46</v>
      </c>
      <c r="G11" s="28"/>
      <c r="H11" s="25"/>
      <c r="I11" s="25"/>
      <c r="J11" s="25"/>
      <c r="K11" s="25"/>
      <c r="L11" s="25"/>
      <c r="M11" s="25"/>
      <c r="N11" s="29"/>
      <c r="O11" s="24"/>
      <c r="P11" s="31"/>
      <c r="Q11" s="31"/>
      <c r="R11" s="31"/>
      <c r="S11" s="31"/>
      <c r="T11" s="31"/>
      <c r="U11" s="31"/>
      <c r="V11" s="24"/>
      <c r="W11" s="38"/>
      <c r="X11" s="38"/>
      <c r="Y11" s="38"/>
      <c r="Z11" s="38"/>
      <c r="AA11" s="38"/>
      <c r="AB11" s="67"/>
      <c r="AC11" s="24"/>
      <c r="AD11" s="31"/>
      <c r="AE11" s="41"/>
      <c r="AF11" s="41"/>
      <c r="AG11" s="31"/>
      <c r="AH11" s="31"/>
      <c r="AI11" s="31"/>
      <c r="AJ11" s="9"/>
    </row>
    <row r="12" spans="1:36" s="23" customFormat="1" ht="15" customHeight="1" x14ac:dyDescent="0.2">
      <c r="A12" s="9"/>
      <c r="B12" s="34">
        <v>1998</v>
      </c>
      <c r="C12" s="34" t="s">
        <v>36</v>
      </c>
      <c r="D12" s="35" t="s">
        <v>49</v>
      </c>
      <c r="E12" s="34"/>
      <c r="F12" s="36" t="s">
        <v>52</v>
      </c>
      <c r="G12" s="81"/>
      <c r="H12" s="80"/>
      <c r="I12" s="34"/>
      <c r="J12" s="34"/>
      <c r="K12" s="34"/>
      <c r="L12" s="34"/>
      <c r="M12" s="34"/>
      <c r="N12" s="37"/>
      <c r="O12" s="24"/>
      <c r="P12" s="31"/>
      <c r="Q12" s="31"/>
      <c r="R12" s="31"/>
      <c r="S12" s="31"/>
      <c r="T12" s="31"/>
      <c r="U12" s="31"/>
      <c r="V12" s="24"/>
      <c r="W12" s="38"/>
      <c r="X12" s="38"/>
      <c r="Y12" s="38"/>
      <c r="Z12" s="38"/>
      <c r="AA12" s="38"/>
      <c r="AB12" s="67"/>
      <c r="AC12" s="24"/>
      <c r="AD12" s="31"/>
      <c r="AE12" s="41"/>
      <c r="AF12" s="41"/>
      <c r="AG12" s="31"/>
      <c r="AH12" s="31"/>
      <c r="AI12" s="31"/>
      <c r="AJ12" s="9"/>
    </row>
    <row r="13" spans="1:36" s="23" customFormat="1" ht="15" customHeight="1" x14ac:dyDescent="0.2">
      <c r="A13" s="9"/>
      <c r="B13" s="34">
        <v>1999</v>
      </c>
      <c r="C13" s="80" t="s">
        <v>38</v>
      </c>
      <c r="D13" s="85" t="s">
        <v>49</v>
      </c>
      <c r="E13" s="34"/>
      <c r="F13" s="36" t="s">
        <v>52</v>
      </c>
      <c r="G13" s="81"/>
      <c r="H13" s="80"/>
      <c r="I13" s="34"/>
      <c r="J13" s="34"/>
      <c r="K13" s="34"/>
      <c r="L13" s="34"/>
      <c r="M13" s="34"/>
      <c r="N13" s="37"/>
      <c r="O13" s="24"/>
      <c r="P13" s="31"/>
      <c r="Q13" s="31"/>
      <c r="R13" s="31"/>
      <c r="S13" s="31"/>
      <c r="T13" s="31"/>
      <c r="U13" s="31"/>
      <c r="V13" s="24"/>
      <c r="W13" s="38"/>
      <c r="X13" s="38"/>
      <c r="Y13" s="38"/>
      <c r="Z13" s="38"/>
      <c r="AA13" s="38"/>
      <c r="AB13" s="67"/>
      <c r="AC13" s="24"/>
      <c r="AD13" s="31"/>
      <c r="AE13" s="41"/>
      <c r="AF13" s="41"/>
      <c r="AG13" s="31"/>
      <c r="AH13" s="31"/>
      <c r="AI13" s="31"/>
      <c r="AJ13" s="9"/>
    </row>
    <row r="14" spans="1:36" s="23" customFormat="1" ht="15" customHeight="1" x14ac:dyDescent="0.2">
      <c r="A14" s="9"/>
      <c r="B14" s="31">
        <v>1999</v>
      </c>
      <c r="C14" s="31" t="s">
        <v>36</v>
      </c>
      <c r="D14" s="39" t="s">
        <v>37</v>
      </c>
      <c r="E14" s="31">
        <v>6</v>
      </c>
      <c r="F14" s="31">
        <v>0</v>
      </c>
      <c r="G14" s="31">
        <v>2</v>
      </c>
      <c r="H14" s="31">
        <v>1</v>
      </c>
      <c r="I14" s="31">
        <v>16</v>
      </c>
      <c r="J14" s="31">
        <v>6</v>
      </c>
      <c r="K14" s="31">
        <v>1</v>
      </c>
      <c r="L14" s="31">
        <v>7</v>
      </c>
      <c r="M14" s="31">
        <v>2</v>
      </c>
      <c r="N14" s="40">
        <v>0.432</v>
      </c>
      <c r="O14" s="24"/>
      <c r="P14" s="31"/>
      <c r="Q14" s="31"/>
      <c r="R14" s="31"/>
      <c r="S14" s="31"/>
      <c r="T14" s="31"/>
      <c r="U14" s="31"/>
      <c r="V14" s="24"/>
      <c r="W14" s="38"/>
      <c r="X14" s="38"/>
      <c r="Y14" s="38"/>
      <c r="Z14" s="38"/>
      <c r="AA14" s="38"/>
      <c r="AB14" s="67"/>
      <c r="AC14" s="24"/>
      <c r="AD14" s="31"/>
      <c r="AE14" s="41"/>
      <c r="AF14" s="41"/>
      <c r="AG14" s="31"/>
      <c r="AH14" s="31"/>
      <c r="AI14" s="31"/>
      <c r="AJ14" s="9"/>
    </row>
    <row r="15" spans="1:36" s="23" customFormat="1" ht="15" customHeight="1" x14ac:dyDescent="0.25">
      <c r="A15" s="1"/>
      <c r="B15" s="31">
        <v>2000</v>
      </c>
      <c r="C15" s="31" t="s">
        <v>38</v>
      </c>
      <c r="D15" s="41" t="s">
        <v>39</v>
      </c>
      <c r="E15" s="31">
        <v>25</v>
      </c>
      <c r="F15" s="31">
        <v>1</v>
      </c>
      <c r="G15" s="31">
        <v>1</v>
      </c>
      <c r="H15" s="31">
        <v>11</v>
      </c>
      <c r="I15" s="31">
        <v>59</v>
      </c>
      <c r="J15" s="31">
        <v>37</v>
      </c>
      <c r="K15" s="31">
        <v>18</v>
      </c>
      <c r="L15" s="31">
        <v>2</v>
      </c>
      <c r="M15" s="31">
        <v>2</v>
      </c>
      <c r="N15" s="42">
        <v>0.46500000000000002</v>
      </c>
      <c r="O15" s="30"/>
      <c r="P15" s="31"/>
      <c r="Q15" s="31"/>
      <c r="R15" s="31"/>
      <c r="S15" s="31"/>
      <c r="T15" s="31"/>
      <c r="U15" s="31"/>
      <c r="V15" s="30"/>
      <c r="W15" s="38">
        <v>7</v>
      </c>
      <c r="X15" s="38">
        <v>0</v>
      </c>
      <c r="Y15" s="38">
        <v>0</v>
      </c>
      <c r="Z15" s="38">
        <v>0</v>
      </c>
      <c r="AA15" s="38">
        <v>9</v>
      </c>
      <c r="AB15" s="67">
        <v>0.3</v>
      </c>
      <c r="AC15" s="30"/>
      <c r="AD15" s="31"/>
      <c r="AE15" s="41"/>
      <c r="AF15" s="92"/>
      <c r="AG15" s="32"/>
      <c r="AH15" s="33"/>
      <c r="AI15" s="31"/>
      <c r="AJ15" s="9"/>
    </row>
    <row r="16" spans="1:36" ht="15" customHeight="1" x14ac:dyDescent="0.25">
      <c r="A16" s="9"/>
      <c r="B16" s="31">
        <v>2001</v>
      </c>
      <c r="C16" s="31" t="s">
        <v>38</v>
      </c>
      <c r="D16" s="41" t="s">
        <v>39</v>
      </c>
      <c r="E16" s="31">
        <v>19</v>
      </c>
      <c r="F16" s="31">
        <v>0</v>
      </c>
      <c r="G16" s="31">
        <v>0</v>
      </c>
      <c r="H16" s="31">
        <v>5</v>
      </c>
      <c r="I16" s="31">
        <v>28</v>
      </c>
      <c r="J16" s="31">
        <v>21</v>
      </c>
      <c r="K16" s="31">
        <v>3</v>
      </c>
      <c r="L16" s="31">
        <v>4</v>
      </c>
      <c r="M16" s="31">
        <v>0</v>
      </c>
      <c r="N16" s="42">
        <v>0.39400000000000002</v>
      </c>
      <c r="P16" s="31"/>
      <c r="Q16" s="31"/>
      <c r="R16" s="32"/>
      <c r="S16" s="31"/>
      <c r="T16" s="31"/>
      <c r="U16" s="31"/>
      <c r="W16" s="38">
        <v>7</v>
      </c>
      <c r="X16" s="38">
        <v>0</v>
      </c>
      <c r="Y16" s="38">
        <v>0</v>
      </c>
      <c r="Z16" s="38">
        <v>2</v>
      </c>
      <c r="AA16" s="38">
        <v>5</v>
      </c>
      <c r="AB16" s="67">
        <v>0.22700000000000001</v>
      </c>
      <c r="AD16" s="31"/>
      <c r="AE16" s="41"/>
      <c r="AF16" s="92"/>
      <c r="AG16" s="32"/>
      <c r="AH16" s="33"/>
      <c r="AI16" s="31"/>
      <c r="AJ16" s="9"/>
    </row>
    <row r="17" spans="1:36" s="23" customFormat="1" ht="15" customHeight="1" x14ac:dyDescent="0.25">
      <c r="A17" s="9"/>
      <c r="B17" s="25">
        <v>2002</v>
      </c>
      <c r="C17" s="25" t="s">
        <v>50</v>
      </c>
      <c r="D17" s="26" t="s">
        <v>49</v>
      </c>
      <c r="E17" s="25"/>
      <c r="F17" s="27" t="s">
        <v>46</v>
      </c>
      <c r="G17" s="25"/>
      <c r="H17" s="25"/>
      <c r="I17" s="25"/>
      <c r="J17" s="25"/>
      <c r="K17" s="25"/>
      <c r="L17" s="25"/>
      <c r="M17" s="25"/>
      <c r="N17" s="29"/>
      <c r="O17" s="30"/>
      <c r="P17" s="31"/>
      <c r="Q17" s="31"/>
      <c r="R17" s="32"/>
      <c r="S17" s="31"/>
      <c r="T17" s="31"/>
      <c r="U17" s="31"/>
      <c r="V17" s="30"/>
      <c r="W17" s="38"/>
      <c r="X17" s="38"/>
      <c r="Y17" s="38"/>
      <c r="Z17" s="38"/>
      <c r="AA17" s="38"/>
      <c r="AB17" s="67"/>
      <c r="AC17" s="30"/>
      <c r="AD17" s="31"/>
      <c r="AE17" s="41"/>
      <c r="AF17" s="92"/>
      <c r="AG17" s="32"/>
      <c r="AH17" s="33"/>
      <c r="AI17" s="31"/>
      <c r="AJ17" s="9"/>
    </row>
    <row r="18" spans="1:36" ht="15" customHeight="1" x14ac:dyDescent="0.25">
      <c r="A18" s="9"/>
      <c r="B18" s="25">
        <v>2003</v>
      </c>
      <c r="C18" s="25" t="s">
        <v>51</v>
      </c>
      <c r="D18" s="26" t="s">
        <v>49</v>
      </c>
      <c r="E18" s="25"/>
      <c r="F18" s="27" t="s">
        <v>46</v>
      </c>
      <c r="G18" s="25"/>
      <c r="H18" s="25"/>
      <c r="I18" s="25"/>
      <c r="J18" s="25"/>
      <c r="K18" s="25"/>
      <c r="L18" s="25"/>
      <c r="M18" s="25"/>
      <c r="N18" s="29"/>
      <c r="P18" s="31"/>
      <c r="Q18" s="31"/>
      <c r="R18" s="32"/>
      <c r="S18" s="31"/>
      <c r="T18" s="31"/>
      <c r="U18" s="31"/>
      <c r="W18" s="38"/>
      <c r="X18" s="38"/>
      <c r="Y18" s="38"/>
      <c r="Z18" s="38"/>
      <c r="AA18" s="38"/>
      <c r="AB18" s="67"/>
      <c r="AD18" s="31"/>
      <c r="AE18" s="31"/>
      <c r="AF18" s="31"/>
      <c r="AG18" s="31"/>
      <c r="AH18" s="31"/>
      <c r="AI18" s="31"/>
      <c r="AJ18" s="9"/>
    </row>
    <row r="19" spans="1:36" ht="15" customHeight="1" x14ac:dyDescent="0.25">
      <c r="A19" s="9"/>
      <c r="B19" s="25">
        <v>2004</v>
      </c>
      <c r="C19" s="25" t="s">
        <v>48</v>
      </c>
      <c r="D19" s="26" t="s">
        <v>47</v>
      </c>
      <c r="E19" s="25"/>
      <c r="F19" s="27" t="s">
        <v>46</v>
      </c>
      <c r="G19" s="28"/>
      <c r="H19" s="25"/>
      <c r="I19" s="25"/>
      <c r="J19" s="25"/>
      <c r="K19" s="25"/>
      <c r="L19" s="25"/>
      <c r="M19" s="25"/>
      <c r="N19" s="29"/>
      <c r="P19" s="31"/>
      <c r="Q19" s="31"/>
      <c r="R19" s="32"/>
      <c r="S19" s="31"/>
      <c r="T19" s="31"/>
      <c r="U19" s="31"/>
      <c r="W19" s="38"/>
      <c r="X19" s="38"/>
      <c r="Y19" s="38"/>
      <c r="Z19" s="38"/>
      <c r="AA19" s="38"/>
      <c r="AB19" s="67"/>
      <c r="AD19" s="31"/>
      <c r="AE19" s="31"/>
      <c r="AF19" s="31"/>
      <c r="AG19" s="31"/>
      <c r="AH19" s="31"/>
      <c r="AI19" s="31"/>
      <c r="AJ19" s="9"/>
    </row>
    <row r="20" spans="1:36" ht="15" customHeight="1" x14ac:dyDescent="0.2">
      <c r="A20" s="9"/>
      <c r="B20" s="16" t="s">
        <v>7</v>
      </c>
      <c r="C20" s="17"/>
      <c r="D20" s="15"/>
      <c r="E20" s="18">
        <v>50</v>
      </c>
      <c r="F20" s="18">
        <v>1</v>
      </c>
      <c r="G20" s="18">
        <v>3</v>
      </c>
      <c r="H20" s="18">
        <v>17</v>
      </c>
      <c r="I20" s="18">
        <v>103</v>
      </c>
      <c r="J20" s="18">
        <v>64</v>
      </c>
      <c r="K20" s="18">
        <v>22</v>
      </c>
      <c r="L20" s="18">
        <v>13</v>
      </c>
      <c r="M20" s="18">
        <v>4</v>
      </c>
      <c r="N20" s="43">
        <v>0.438</v>
      </c>
      <c r="O20" s="24"/>
      <c r="P20" s="18">
        <f>SUM(P15:P19)</f>
        <v>0</v>
      </c>
      <c r="Q20" s="18">
        <f>SUM(Q15:Q19)</f>
        <v>0</v>
      </c>
      <c r="R20" s="18">
        <f>SUM(R15:R19)</f>
        <v>0</v>
      </c>
      <c r="S20" s="18">
        <f>SUM(S15:S19)</f>
        <v>0</v>
      </c>
      <c r="T20" s="18">
        <f>SUM(T15:T19)</f>
        <v>0</v>
      </c>
      <c r="U20" s="43">
        <v>0</v>
      </c>
      <c r="V20" s="24"/>
      <c r="W20" s="93">
        <f>PRODUCT(E26)</f>
        <v>14</v>
      </c>
      <c r="X20" s="93">
        <f>PRODUCT(F26)</f>
        <v>0</v>
      </c>
      <c r="Y20" s="93">
        <f>PRODUCT(G26)</f>
        <v>0</v>
      </c>
      <c r="Z20" s="93">
        <f>PRODUCT(H26)</f>
        <v>2</v>
      </c>
      <c r="AA20" s="93">
        <f>PRODUCT(I26)</f>
        <v>14</v>
      </c>
      <c r="AB20" s="43">
        <f>PRODUCT(N26)</f>
        <v>0.26900000000000002</v>
      </c>
      <c r="AC20" s="24"/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9"/>
    </row>
    <row r="21" spans="1:36" ht="15" customHeight="1" x14ac:dyDescent="0.2">
      <c r="A21" s="9"/>
      <c r="B21" s="2" t="s">
        <v>2</v>
      </c>
      <c r="C21" s="33"/>
      <c r="D21" s="44">
        <v>70.666666666666671</v>
      </c>
      <c r="E21" s="45"/>
      <c r="F21" s="45"/>
      <c r="G21" s="45"/>
      <c r="H21" s="45"/>
      <c r="I21" s="45"/>
      <c r="J21" s="45"/>
      <c r="K21" s="45"/>
      <c r="L21" s="45"/>
      <c r="M21" s="45"/>
      <c r="N21" s="46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7"/>
      <c r="AI21" s="45"/>
      <c r="AJ21" s="9"/>
    </row>
    <row r="22" spans="1:36" ht="15" customHeight="1" x14ac:dyDescent="0.25">
      <c r="A22" s="9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6"/>
      <c r="P22" s="45"/>
      <c r="Q22" s="48"/>
      <c r="R22" s="45"/>
      <c r="S22" s="45"/>
      <c r="T22" s="45"/>
      <c r="U22" s="45"/>
      <c r="W22" s="45"/>
      <c r="X22" s="45"/>
      <c r="Y22" s="45"/>
      <c r="Z22" s="45"/>
      <c r="AA22" s="45"/>
      <c r="AB22" s="45"/>
      <c r="AD22" s="45"/>
      <c r="AE22" s="45"/>
      <c r="AF22" s="45"/>
      <c r="AG22" s="45"/>
      <c r="AH22" s="45"/>
      <c r="AI22" s="45"/>
      <c r="AJ22" s="9"/>
    </row>
    <row r="23" spans="1:36" ht="15" customHeight="1" x14ac:dyDescent="0.25">
      <c r="A23" s="9"/>
      <c r="B23" s="22" t="s">
        <v>25</v>
      </c>
      <c r="C23" s="49"/>
      <c r="D23" s="49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45"/>
      <c r="K23" s="18" t="s">
        <v>28</v>
      </c>
      <c r="L23" s="18" t="s">
        <v>29</v>
      </c>
      <c r="M23" s="18" t="s">
        <v>30</v>
      </c>
      <c r="N23" s="18" t="s">
        <v>22</v>
      </c>
      <c r="O23" s="24"/>
      <c r="P23" s="50" t="s">
        <v>31</v>
      </c>
      <c r="Q23" s="12"/>
      <c r="R23" s="12"/>
      <c r="S23" s="12"/>
      <c r="T23" s="51"/>
      <c r="U23" s="51"/>
      <c r="V23" s="51"/>
      <c r="W23" s="51"/>
      <c r="X23" s="51"/>
      <c r="Y23" s="51"/>
      <c r="Z23" s="51"/>
      <c r="AA23" s="12"/>
      <c r="AB23" s="12"/>
      <c r="AC23" s="51"/>
      <c r="AD23" s="12"/>
      <c r="AE23" s="12"/>
      <c r="AF23" s="12"/>
      <c r="AG23" s="12"/>
      <c r="AH23" s="12"/>
      <c r="AI23" s="52"/>
      <c r="AJ23" s="9"/>
    </row>
    <row r="24" spans="1:36" ht="15" customHeight="1" x14ac:dyDescent="0.2">
      <c r="A24" s="9"/>
      <c r="B24" s="50" t="s">
        <v>13</v>
      </c>
      <c r="C24" s="12"/>
      <c r="D24" s="52"/>
      <c r="E24" s="31">
        <v>50</v>
      </c>
      <c r="F24" s="31">
        <v>1</v>
      </c>
      <c r="G24" s="31">
        <v>3</v>
      </c>
      <c r="H24" s="31">
        <v>17</v>
      </c>
      <c r="I24" s="31">
        <v>103</v>
      </c>
      <c r="J24" s="45"/>
      <c r="K24" s="53">
        <v>0.08</v>
      </c>
      <c r="L24" s="53">
        <v>0.34</v>
      </c>
      <c r="M24" s="53">
        <v>2.06</v>
      </c>
      <c r="N24" s="40">
        <v>0.438</v>
      </c>
      <c r="O24" s="24"/>
      <c r="P24" s="54" t="s">
        <v>9</v>
      </c>
      <c r="Q24" s="55"/>
      <c r="R24" s="56" t="s">
        <v>40</v>
      </c>
      <c r="S24" s="56"/>
      <c r="T24" s="56"/>
      <c r="U24" s="56"/>
      <c r="V24" s="56"/>
      <c r="W24" s="56"/>
      <c r="X24" s="56"/>
      <c r="Y24" s="56"/>
      <c r="Z24" s="94" t="s">
        <v>11</v>
      </c>
      <c r="AA24" s="95"/>
      <c r="AB24" s="95" t="s">
        <v>41</v>
      </c>
      <c r="AC24" s="95"/>
      <c r="AD24" s="95"/>
      <c r="AE24" s="95"/>
      <c r="AF24" s="95"/>
      <c r="AG24" s="95"/>
      <c r="AH24" s="96"/>
      <c r="AI24" s="97"/>
      <c r="AJ24" s="9"/>
    </row>
    <row r="25" spans="1:36" ht="15" customHeight="1" x14ac:dyDescent="0.2">
      <c r="A25" s="9"/>
      <c r="B25" s="58" t="s">
        <v>15</v>
      </c>
      <c r="C25" s="59"/>
      <c r="D25" s="60"/>
      <c r="E25" s="31"/>
      <c r="F25" s="31"/>
      <c r="G25" s="31"/>
      <c r="H25" s="31"/>
      <c r="I25" s="31"/>
      <c r="J25" s="45"/>
      <c r="K25" s="53"/>
      <c r="L25" s="53"/>
      <c r="M25" s="53"/>
      <c r="N25" s="40"/>
      <c r="O25" s="24"/>
      <c r="P25" s="61" t="s">
        <v>70</v>
      </c>
      <c r="Q25" s="62"/>
      <c r="R25" s="56" t="s">
        <v>40</v>
      </c>
      <c r="S25" s="56"/>
      <c r="T25" s="56"/>
      <c r="U25" s="56"/>
      <c r="V25" s="56"/>
      <c r="W25" s="56"/>
      <c r="X25" s="56"/>
      <c r="Y25" s="56"/>
      <c r="Z25" s="94" t="s">
        <v>11</v>
      </c>
      <c r="AA25" s="56"/>
      <c r="AB25" s="56" t="s">
        <v>41</v>
      </c>
      <c r="AC25" s="56"/>
      <c r="AD25" s="56"/>
      <c r="AE25" s="56"/>
      <c r="AF25" s="56"/>
      <c r="AG25" s="56"/>
      <c r="AH25" s="57"/>
      <c r="AI25" s="98"/>
      <c r="AJ25" s="9"/>
    </row>
    <row r="26" spans="1:36" ht="15" customHeight="1" x14ac:dyDescent="0.2">
      <c r="A26" s="9"/>
      <c r="B26" s="63" t="s">
        <v>16</v>
      </c>
      <c r="C26" s="64"/>
      <c r="D26" s="65"/>
      <c r="E26" s="38">
        <v>14</v>
      </c>
      <c r="F26" s="38">
        <v>0</v>
      </c>
      <c r="G26" s="38">
        <v>0</v>
      </c>
      <c r="H26" s="38">
        <v>2</v>
      </c>
      <c r="I26" s="38">
        <v>14</v>
      </c>
      <c r="J26" s="45"/>
      <c r="K26" s="66">
        <v>0</v>
      </c>
      <c r="L26" s="66">
        <v>0.14285714285714285</v>
      </c>
      <c r="M26" s="66">
        <v>1</v>
      </c>
      <c r="N26" s="67">
        <v>0.26900000000000002</v>
      </c>
      <c r="O26" s="24"/>
      <c r="P26" s="61" t="s">
        <v>71</v>
      </c>
      <c r="Q26" s="62"/>
      <c r="R26" s="56" t="s">
        <v>42</v>
      </c>
      <c r="S26" s="56"/>
      <c r="T26" s="56"/>
      <c r="U26" s="56"/>
      <c r="V26" s="56"/>
      <c r="W26" s="56"/>
      <c r="X26" s="56"/>
      <c r="Y26" s="56"/>
      <c r="Z26" s="94" t="s">
        <v>27</v>
      </c>
      <c r="AA26" s="56"/>
      <c r="AB26" s="56" t="s">
        <v>43</v>
      </c>
      <c r="AC26" s="56"/>
      <c r="AD26" s="56"/>
      <c r="AE26" s="56"/>
      <c r="AF26" s="56"/>
      <c r="AG26" s="56"/>
      <c r="AH26" s="57"/>
      <c r="AI26" s="98"/>
    </row>
    <row r="27" spans="1:36" ht="15" customHeight="1" x14ac:dyDescent="0.2">
      <c r="A27" s="9"/>
      <c r="B27" s="68" t="s">
        <v>26</v>
      </c>
      <c r="C27" s="69"/>
      <c r="D27" s="70"/>
      <c r="E27" s="18">
        <v>64</v>
      </c>
      <c r="F27" s="18">
        <v>1</v>
      </c>
      <c r="G27" s="18">
        <v>3</v>
      </c>
      <c r="H27" s="18">
        <v>19</v>
      </c>
      <c r="I27" s="18">
        <v>117</v>
      </c>
      <c r="J27" s="45"/>
      <c r="K27" s="71">
        <v>6.25E-2</v>
      </c>
      <c r="L27" s="71">
        <v>0.296875</v>
      </c>
      <c r="M27" s="71">
        <v>1.828125</v>
      </c>
      <c r="N27" s="43">
        <v>0.40799999999999997</v>
      </c>
      <c r="O27" s="24"/>
      <c r="P27" s="72" t="s">
        <v>10</v>
      </c>
      <c r="Q27" s="73"/>
      <c r="R27" s="74" t="s">
        <v>44</v>
      </c>
      <c r="S27" s="74"/>
      <c r="T27" s="74"/>
      <c r="U27" s="74"/>
      <c r="V27" s="74"/>
      <c r="W27" s="74"/>
      <c r="X27" s="74"/>
      <c r="Y27" s="74"/>
      <c r="Z27" s="99" t="s">
        <v>72</v>
      </c>
      <c r="AA27" s="74"/>
      <c r="AB27" s="74" t="s">
        <v>45</v>
      </c>
      <c r="AC27" s="74"/>
      <c r="AD27" s="74"/>
      <c r="AE27" s="74"/>
      <c r="AF27" s="74"/>
      <c r="AG27" s="74"/>
      <c r="AH27" s="75"/>
      <c r="AI27" s="100"/>
    </row>
    <row r="28" spans="1:36" ht="15" customHeight="1" x14ac:dyDescent="0.25">
      <c r="A28" s="9"/>
      <c r="B28" s="47"/>
      <c r="C28" s="47"/>
      <c r="D28" s="47"/>
      <c r="E28" s="47"/>
      <c r="F28" s="47"/>
      <c r="G28" s="47"/>
      <c r="H28" s="47"/>
      <c r="I28" s="47"/>
      <c r="J28" s="45"/>
      <c r="K28" s="47"/>
      <c r="L28" s="47"/>
      <c r="M28" s="47"/>
      <c r="N28" s="46"/>
      <c r="O28" s="24"/>
      <c r="P28" s="45"/>
      <c r="Q28" s="48"/>
      <c r="R28" s="45"/>
      <c r="S28" s="45"/>
      <c r="T28" s="24"/>
      <c r="U28" s="24"/>
      <c r="V28" s="24"/>
      <c r="W28" s="24"/>
      <c r="X28" s="76"/>
      <c r="Y28" s="45"/>
      <c r="Z28" s="45"/>
      <c r="AA28" s="45"/>
      <c r="AB28" s="45"/>
      <c r="AC28" s="24"/>
      <c r="AD28" s="45"/>
      <c r="AE28" s="45"/>
      <c r="AF28" s="45"/>
      <c r="AG28" s="45"/>
      <c r="AH28" s="45"/>
      <c r="AI28" s="45"/>
    </row>
    <row r="29" spans="1:36" ht="15" customHeight="1" x14ac:dyDescent="0.25">
      <c r="A29" s="9"/>
      <c r="B29" s="45" t="s">
        <v>54</v>
      </c>
      <c r="C29" s="45"/>
      <c r="D29" s="77" t="s">
        <v>55</v>
      </c>
      <c r="E29" s="45"/>
      <c r="F29" s="45"/>
      <c r="G29" s="45"/>
      <c r="H29" s="45"/>
      <c r="I29" s="45"/>
      <c r="J29" s="45"/>
      <c r="K29" s="45"/>
      <c r="L29" s="45"/>
      <c r="M29" s="45"/>
      <c r="N29" s="46"/>
      <c r="O29" s="24"/>
      <c r="P29" s="45"/>
      <c r="Q29" s="48"/>
      <c r="R29" s="45"/>
      <c r="S29" s="45"/>
      <c r="T29" s="24"/>
      <c r="U29" s="24"/>
      <c r="V29" s="24"/>
      <c r="W29" s="24"/>
      <c r="X29" s="76"/>
      <c r="Y29" s="45"/>
      <c r="Z29" s="45"/>
      <c r="AA29" s="45"/>
      <c r="AB29" s="45"/>
      <c r="AC29" s="24"/>
      <c r="AD29" s="45"/>
      <c r="AE29" s="45"/>
      <c r="AF29" s="45"/>
      <c r="AG29" s="45"/>
      <c r="AH29" s="45"/>
      <c r="AI29" s="45"/>
    </row>
    <row r="30" spans="1:36" ht="15" customHeight="1" x14ac:dyDescent="0.25">
      <c r="A30" s="9"/>
      <c r="B30" s="45"/>
      <c r="C30" s="45"/>
      <c r="D30" s="45" t="s">
        <v>66</v>
      </c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24"/>
      <c r="P30" s="45"/>
      <c r="Q30" s="48"/>
      <c r="R30" s="45"/>
      <c r="S30" s="45"/>
      <c r="T30" s="24"/>
      <c r="U30" s="24"/>
      <c r="V30" s="24"/>
      <c r="W30" s="24">
        <v>1</v>
      </c>
      <c r="X30" s="76">
        <v>8</v>
      </c>
      <c r="Y30" s="45"/>
      <c r="Z30" s="45"/>
      <c r="AA30" s="45"/>
      <c r="AB30" s="45"/>
      <c r="AC30" s="24"/>
      <c r="AD30" s="45"/>
      <c r="AE30" s="45"/>
      <c r="AF30" s="45"/>
      <c r="AG30" s="45"/>
      <c r="AH30" s="45"/>
      <c r="AI30" s="45"/>
    </row>
    <row r="31" spans="1:36" ht="15" customHeight="1" x14ac:dyDescent="0.25">
      <c r="A31" s="9"/>
      <c r="B31" s="45"/>
      <c r="C31" s="45"/>
      <c r="D31" s="45" t="s">
        <v>56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76"/>
      <c r="Y31" s="7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5"/>
      <c r="C32" s="45"/>
      <c r="D32" s="45" t="s">
        <v>57</v>
      </c>
      <c r="E32" s="45"/>
      <c r="F32" s="45"/>
      <c r="G32" s="45"/>
      <c r="H32" s="45"/>
      <c r="I32" s="45"/>
      <c r="J32" s="45"/>
      <c r="K32" s="45"/>
      <c r="L32" s="45"/>
      <c r="M32" s="45"/>
      <c r="N32" s="46"/>
      <c r="O32" s="24"/>
      <c r="P32" s="45"/>
      <c r="Q32" s="48"/>
      <c r="R32" s="45"/>
      <c r="S32" s="45"/>
      <c r="T32" s="24"/>
      <c r="U32" s="24"/>
      <c r="V32" s="24"/>
      <c r="W32" s="24"/>
      <c r="X32" s="76"/>
      <c r="Y32" s="7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76"/>
      <c r="Y33" s="7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76"/>
      <c r="Y34" s="7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76"/>
      <c r="Y35" s="7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76"/>
      <c r="Y36" s="7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76"/>
      <c r="Y37" s="7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76"/>
      <c r="Y38" s="7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76"/>
      <c r="Y39" s="7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76"/>
      <c r="Y40" s="7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76"/>
      <c r="Y41" s="7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76"/>
      <c r="Y42" s="7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76"/>
      <c r="Y43" s="7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76"/>
      <c r="Y44" s="7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76"/>
      <c r="Y45" s="7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76"/>
      <c r="Y46" s="7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76"/>
      <c r="Y47" s="7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76"/>
      <c r="Y48" s="7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76"/>
      <c r="Y49" s="7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76"/>
      <c r="Y50" s="7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76"/>
      <c r="Y51" s="7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76"/>
      <c r="Y52" s="7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76"/>
      <c r="Y53" s="7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76"/>
      <c r="Y54" s="7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76"/>
      <c r="Y55" s="7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76"/>
      <c r="Y56" s="7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76"/>
      <c r="Y57" s="7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76"/>
      <c r="Y58" s="7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76"/>
      <c r="Y59" s="7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76"/>
      <c r="Y60" s="7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76"/>
      <c r="Y61" s="7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76"/>
      <c r="Y62" s="7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76"/>
      <c r="Y63" s="7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76"/>
      <c r="Y64" s="7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76"/>
      <c r="Y65" s="7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24"/>
      <c r="W66" s="24"/>
      <c r="X66" s="76"/>
      <c r="Y66" s="7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24"/>
      <c r="W67" s="24"/>
      <c r="X67" s="76"/>
      <c r="Y67" s="7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8"/>
      <c r="O68" s="24"/>
      <c r="P68" s="45"/>
      <c r="Q68" s="48"/>
      <c r="R68" s="45"/>
      <c r="S68" s="45"/>
      <c r="T68" s="24"/>
      <c r="U68" s="24"/>
      <c r="V68" s="24"/>
      <c r="W68" s="24"/>
      <c r="X68" s="76"/>
      <c r="Y68" s="45"/>
      <c r="Z68" s="45"/>
      <c r="AA68" s="45"/>
      <c r="AB68" s="45"/>
      <c r="AC68" s="24"/>
      <c r="AD68" s="45"/>
      <c r="AE68" s="45"/>
      <c r="AF68" s="45"/>
      <c r="AG68" s="45"/>
      <c r="AH68" s="45"/>
      <c r="AI68" s="45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8"/>
      <c r="O69" s="24"/>
      <c r="P69" s="45"/>
      <c r="Q69" s="48"/>
      <c r="R69" s="45"/>
      <c r="S69" s="45"/>
      <c r="T69" s="24"/>
      <c r="U69" s="24"/>
      <c r="V69" s="24"/>
      <c r="W69" s="24"/>
      <c r="X69" s="76"/>
      <c r="Y69" s="45"/>
      <c r="Z69" s="45"/>
      <c r="AA69" s="45"/>
      <c r="AB69" s="45"/>
      <c r="AC69" s="24"/>
      <c r="AD69" s="45"/>
      <c r="AE69" s="45"/>
      <c r="AF69" s="45"/>
      <c r="AG69" s="45"/>
      <c r="AH69" s="45"/>
      <c r="AI69" s="45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8"/>
      <c r="O70" s="24"/>
      <c r="P70" s="45"/>
      <c r="Q70" s="48"/>
      <c r="R70" s="45"/>
      <c r="S70" s="45"/>
      <c r="T70" s="24"/>
      <c r="U70" s="24"/>
      <c r="V70" s="24"/>
      <c r="W70" s="24"/>
      <c r="X70" s="76"/>
      <c r="Y70" s="45"/>
      <c r="Z70" s="45"/>
      <c r="AA70" s="45"/>
      <c r="AB70" s="45"/>
      <c r="AC70" s="24"/>
      <c r="AD70" s="45"/>
      <c r="AE70" s="45"/>
      <c r="AF70" s="45"/>
      <c r="AG70" s="45"/>
      <c r="AH70" s="45"/>
      <c r="AI70" s="45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8"/>
      <c r="O71" s="24"/>
      <c r="P71" s="45"/>
      <c r="Q71" s="48"/>
      <c r="R71" s="45"/>
      <c r="S71" s="45"/>
      <c r="T71" s="24"/>
      <c r="U71" s="24"/>
      <c r="V71" s="24"/>
      <c r="W71" s="24"/>
      <c r="X71" s="76"/>
      <c r="Y71" s="45"/>
      <c r="Z71" s="45"/>
      <c r="AA71" s="45"/>
      <c r="AB71" s="45"/>
      <c r="AC71" s="24"/>
      <c r="AD71" s="45"/>
      <c r="AE71" s="45"/>
      <c r="AF71" s="45"/>
      <c r="AG71" s="45"/>
      <c r="AH71" s="45"/>
      <c r="AI71" s="45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8"/>
      <c r="O72" s="24"/>
      <c r="P72" s="45"/>
      <c r="Q72" s="48"/>
      <c r="R72" s="45"/>
      <c r="S72" s="45"/>
      <c r="T72" s="24"/>
      <c r="U72" s="24"/>
      <c r="V72" s="24"/>
      <c r="W72" s="24"/>
      <c r="X72" s="76"/>
      <c r="Y72" s="45"/>
      <c r="Z72" s="45"/>
      <c r="AA72" s="45"/>
      <c r="AB72" s="45"/>
      <c r="AC72" s="24"/>
      <c r="AD72" s="45"/>
      <c r="AE72" s="45"/>
      <c r="AF72" s="45"/>
      <c r="AG72" s="45"/>
      <c r="AH72" s="45"/>
      <c r="AI72" s="45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8"/>
      <c r="O73" s="24"/>
      <c r="P73" s="45"/>
      <c r="Q73" s="48"/>
      <c r="R73" s="45"/>
      <c r="S73" s="45"/>
      <c r="T73" s="24"/>
      <c r="U73" s="24"/>
      <c r="V73" s="24"/>
      <c r="W73" s="24"/>
      <c r="X73" s="76"/>
      <c r="Y73" s="45"/>
      <c r="Z73" s="45"/>
      <c r="AA73" s="45"/>
      <c r="AB73" s="45"/>
      <c r="AC73" s="24"/>
      <c r="AD73" s="45"/>
      <c r="AE73" s="45"/>
      <c r="AF73" s="45"/>
      <c r="AG73" s="45"/>
      <c r="AH73" s="45"/>
      <c r="AI73" s="45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/>
      <c r="O74" s="24"/>
      <c r="P74" s="45"/>
      <c r="Q74" s="48"/>
      <c r="R74" s="45"/>
      <c r="S74" s="45"/>
      <c r="T74" s="24"/>
      <c r="U74" s="24"/>
      <c r="V74" s="24"/>
      <c r="W74" s="24"/>
      <c r="X74" s="76"/>
      <c r="Y74" s="45"/>
      <c r="Z74" s="45"/>
      <c r="AA74" s="45"/>
      <c r="AB74" s="45"/>
      <c r="AC74" s="24"/>
      <c r="AD74" s="45"/>
      <c r="AE74" s="45"/>
      <c r="AF74" s="45"/>
      <c r="AG74" s="45"/>
      <c r="AH74" s="45"/>
      <c r="AI74" s="45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8"/>
      <c r="O75" s="24"/>
      <c r="P75" s="45"/>
      <c r="Q75" s="48"/>
      <c r="R75" s="45"/>
      <c r="S75" s="45"/>
      <c r="T75" s="24"/>
      <c r="U75" s="24"/>
      <c r="V75" s="24"/>
      <c r="W75" s="24"/>
      <c r="X75" s="76"/>
      <c r="Y75" s="45"/>
      <c r="Z75" s="45"/>
      <c r="AA75" s="45"/>
      <c r="AB75" s="45"/>
      <c r="AC75" s="24"/>
      <c r="AD75" s="45"/>
      <c r="AE75" s="45"/>
      <c r="AF75" s="45"/>
      <c r="AG75" s="45"/>
      <c r="AH75" s="45"/>
      <c r="AI75" s="45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8"/>
      <c r="O76" s="24"/>
      <c r="P76" s="45"/>
      <c r="Q76" s="48"/>
      <c r="R76" s="45"/>
      <c r="S76" s="45"/>
      <c r="T76" s="24"/>
      <c r="U76" s="24"/>
      <c r="V76" s="24"/>
      <c r="W76" s="24"/>
      <c r="X76" s="76"/>
      <c r="Y76" s="45"/>
      <c r="Z76" s="45"/>
      <c r="AA76" s="45"/>
      <c r="AB76" s="45"/>
      <c r="AC76" s="24"/>
      <c r="AD76" s="45"/>
      <c r="AE76" s="45"/>
      <c r="AF76" s="45"/>
      <c r="AG76" s="45"/>
      <c r="AH76" s="45"/>
      <c r="AI76" s="45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8"/>
      <c r="O77" s="24"/>
      <c r="P77" s="45"/>
      <c r="Q77" s="48"/>
      <c r="R77" s="45"/>
      <c r="S77" s="45"/>
      <c r="T77" s="24"/>
      <c r="U77" s="24"/>
      <c r="V77" s="24"/>
      <c r="W77" s="24"/>
      <c r="X77" s="76"/>
      <c r="Y77" s="45"/>
      <c r="Z77" s="45"/>
      <c r="AA77" s="45"/>
      <c r="AB77" s="45"/>
      <c r="AC77" s="24"/>
      <c r="AD77" s="45"/>
      <c r="AE77" s="45"/>
      <c r="AF77" s="45"/>
      <c r="AG77" s="45"/>
      <c r="AH77" s="45"/>
      <c r="AI77" s="45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8"/>
      <c r="O78" s="24"/>
      <c r="P78" s="45"/>
      <c r="Q78" s="48"/>
      <c r="R78" s="45"/>
      <c r="S78" s="45"/>
      <c r="T78" s="24"/>
      <c r="U78" s="24"/>
      <c r="V78" s="24"/>
      <c r="W78" s="24"/>
      <c r="X78" s="76"/>
      <c r="Y78" s="45"/>
      <c r="Z78" s="45"/>
      <c r="AA78" s="45"/>
      <c r="AB78" s="45"/>
      <c r="AC78" s="24"/>
      <c r="AD78" s="45"/>
      <c r="AE78" s="45"/>
      <c r="AF78" s="45"/>
      <c r="AG78" s="45"/>
      <c r="AH78" s="45"/>
      <c r="AI78" s="45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8"/>
      <c r="O79" s="24"/>
      <c r="P79" s="45"/>
      <c r="Q79" s="48"/>
      <c r="R79" s="45"/>
      <c r="S79" s="45"/>
      <c r="T79" s="24"/>
      <c r="U79" s="24"/>
      <c r="V79" s="24"/>
      <c r="W79" s="24"/>
      <c r="X79" s="76"/>
      <c r="Y79" s="45"/>
      <c r="Z79" s="45"/>
      <c r="AA79" s="45"/>
      <c r="AB79" s="45"/>
      <c r="AC79" s="24"/>
      <c r="AD79" s="45"/>
      <c r="AE79" s="45"/>
      <c r="AF79" s="45"/>
      <c r="AG79" s="45"/>
      <c r="AH79" s="45"/>
      <c r="AI79" s="45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8"/>
      <c r="O80" s="24"/>
      <c r="P80" s="45"/>
      <c r="Q80" s="48"/>
      <c r="R80" s="45"/>
      <c r="S80" s="45"/>
      <c r="T80" s="24"/>
      <c r="U80" s="24"/>
      <c r="V80" s="24"/>
      <c r="W80" s="24"/>
      <c r="X80" s="76"/>
      <c r="Y80" s="45"/>
      <c r="Z80" s="45"/>
      <c r="AA80" s="45"/>
      <c r="AB80" s="45"/>
      <c r="AC80" s="24"/>
      <c r="AD80" s="45"/>
      <c r="AE80" s="45"/>
      <c r="AF80" s="45"/>
      <c r="AG80" s="45"/>
      <c r="AH80" s="45"/>
      <c r="AI80" s="45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8"/>
      <c r="O81" s="24"/>
      <c r="P81" s="45"/>
      <c r="Q81" s="48"/>
      <c r="R81" s="45"/>
      <c r="S81" s="45"/>
      <c r="T81" s="24"/>
      <c r="U81" s="24"/>
      <c r="V81" s="24"/>
      <c r="W81" s="24"/>
      <c r="X81" s="76"/>
      <c r="Y81" s="45"/>
      <c r="Z81" s="45"/>
      <c r="AA81" s="45"/>
      <c r="AB81" s="45"/>
      <c r="AC81" s="24"/>
      <c r="AD81" s="45"/>
      <c r="AE81" s="45"/>
      <c r="AF81" s="45"/>
      <c r="AG81" s="45"/>
      <c r="AH81" s="45"/>
      <c r="AI81" s="45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8"/>
      <c r="O82" s="24"/>
      <c r="P82" s="45"/>
      <c r="Q82" s="48"/>
      <c r="R82" s="45"/>
      <c r="S82" s="45"/>
      <c r="T82" s="24"/>
      <c r="U82" s="24"/>
      <c r="V82" s="24"/>
      <c r="W82" s="24"/>
      <c r="X82" s="76"/>
      <c r="Y82" s="45"/>
      <c r="Z82" s="45"/>
      <c r="AA82" s="45"/>
      <c r="AB82" s="45"/>
      <c r="AC82" s="24"/>
      <c r="AD82" s="45"/>
      <c r="AE82" s="45"/>
      <c r="AF82" s="45"/>
      <c r="AG82" s="45"/>
      <c r="AH82" s="45"/>
      <c r="AI82" s="45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8"/>
      <c r="O83" s="24"/>
      <c r="P83" s="45"/>
      <c r="Q83" s="48"/>
      <c r="R83" s="45"/>
      <c r="S83" s="45"/>
      <c r="T83" s="24"/>
      <c r="U83" s="24"/>
      <c r="V83" s="24"/>
      <c r="W83" s="24"/>
      <c r="X83" s="76"/>
      <c r="Y83" s="45"/>
      <c r="Z83" s="45"/>
      <c r="AA83" s="45"/>
      <c r="AB83" s="45"/>
      <c r="AC83" s="24"/>
      <c r="AD83" s="45"/>
      <c r="AE83" s="45"/>
      <c r="AF83" s="45"/>
      <c r="AG83" s="45"/>
      <c r="AH83" s="45"/>
      <c r="AI83" s="45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8"/>
      <c r="O84" s="24"/>
      <c r="P84" s="45"/>
      <c r="Q84" s="48"/>
      <c r="R84" s="45"/>
      <c r="S84" s="45"/>
      <c r="T84" s="24"/>
      <c r="U84" s="24"/>
      <c r="V84" s="24"/>
      <c r="W84" s="24"/>
      <c r="X84" s="76"/>
      <c r="Y84" s="45"/>
      <c r="Z84" s="45"/>
      <c r="AA84" s="45"/>
      <c r="AB84" s="45"/>
      <c r="AC84" s="24"/>
      <c r="AD84" s="45"/>
      <c r="AE84" s="45"/>
      <c r="AF84" s="45"/>
      <c r="AG84" s="45"/>
      <c r="AH84" s="45"/>
      <c r="AI84" s="45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8"/>
      <c r="O85" s="24"/>
      <c r="P85" s="45"/>
      <c r="Q85" s="48"/>
      <c r="R85" s="45"/>
      <c r="S85" s="45"/>
      <c r="T85" s="24"/>
      <c r="U85" s="24"/>
      <c r="V85" s="24"/>
      <c r="W85" s="24"/>
      <c r="X85" s="76"/>
      <c r="Y85" s="45"/>
      <c r="Z85" s="45"/>
      <c r="AA85" s="45"/>
      <c r="AB85" s="45"/>
      <c r="AC85" s="24"/>
      <c r="AD85" s="45"/>
      <c r="AE85" s="45"/>
      <c r="AF85" s="45"/>
      <c r="AG85" s="45"/>
      <c r="AH85" s="45"/>
      <c r="AI85" s="45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8"/>
      <c r="O86" s="24"/>
      <c r="P86" s="45"/>
      <c r="Q86" s="48"/>
      <c r="R86" s="45"/>
      <c r="S86" s="45"/>
      <c r="T86" s="24"/>
      <c r="U86" s="24"/>
      <c r="V86" s="24"/>
      <c r="W86" s="24"/>
      <c r="X86" s="76"/>
      <c r="Y86" s="45"/>
      <c r="Z86" s="45"/>
      <c r="AA86" s="45"/>
      <c r="AB86" s="45"/>
      <c r="AC86" s="24"/>
      <c r="AD86" s="45"/>
      <c r="AE86" s="45"/>
      <c r="AF86" s="45"/>
      <c r="AG86" s="45"/>
      <c r="AH86" s="45"/>
      <c r="AI86" s="45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8"/>
      <c r="O87" s="24"/>
      <c r="P87" s="45"/>
      <c r="Q87" s="48"/>
      <c r="R87" s="45"/>
      <c r="S87" s="45"/>
      <c r="T87" s="24"/>
      <c r="U87" s="24"/>
      <c r="V87" s="24"/>
      <c r="W87" s="24"/>
      <c r="X87" s="76"/>
      <c r="Y87" s="45"/>
      <c r="Z87" s="45"/>
      <c r="AA87" s="45"/>
      <c r="AB87" s="45"/>
      <c r="AC87" s="24"/>
      <c r="AD87" s="45"/>
      <c r="AE87" s="45"/>
      <c r="AF87" s="45"/>
      <c r="AG87" s="45"/>
      <c r="AH87" s="45"/>
      <c r="AI87" s="45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8"/>
      <c r="O88" s="24"/>
      <c r="P88" s="45"/>
      <c r="Q88" s="48"/>
      <c r="R88" s="45"/>
      <c r="S88" s="45"/>
      <c r="T88" s="24"/>
      <c r="U88" s="24"/>
      <c r="V88" s="24"/>
      <c r="W88" s="24"/>
      <c r="X88" s="76"/>
      <c r="Y88" s="45"/>
      <c r="Z88" s="45"/>
      <c r="AA88" s="45"/>
      <c r="AB88" s="45"/>
      <c r="AC88" s="24"/>
      <c r="AD88" s="45"/>
      <c r="AE88" s="45"/>
      <c r="AF88" s="45"/>
      <c r="AG88" s="45"/>
      <c r="AH88" s="45"/>
      <c r="AI88" s="45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8"/>
      <c r="O89" s="24"/>
      <c r="P89" s="45"/>
      <c r="Q89" s="48"/>
      <c r="R89" s="45"/>
      <c r="S89" s="45"/>
      <c r="T89" s="24"/>
      <c r="U89" s="24"/>
      <c r="V89" s="24"/>
      <c r="W89" s="24"/>
      <c r="X89" s="76"/>
      <c r="Y89" s="45"/>
      <c r="Z89" s="45"/>
      <c r="AA89" s="45"/>
      <c r="AB89" s="45"/>
      <c r="AC89" s="24"/>
      <c r="AD89" s="45"/>
      <c r="AE89" s="45"/>
      <c r="AF89" s="45"/>
      <c r="AG89" s="45"/>
      <c r="AH89" s="45"/>
      <c r="AI89" s="45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8"/>
      <c r="O90" s="24"/>
      <c r="P90" s="45"/>
      <c r="Q90" s="48"/>
      <c r="R90" s="45"/>
      <c r="S90" s="45"/>
      <c r="T90" s="24"/>
      <c r="U90" s="24"/>
      <c r="V90" s="24"/>
      <c r="W90" s="24"/>
      <c r="X90" s="76"/>
      <c r="Y90" s="45"/>
      <c r="Z90" s="45"/>
      <c r="AA90" s="45"/>
      <c r="AB90" s="45"/>
      <c r="AC90" s="24"/>
      <c r="AD90" s="45"/>
      <c r="AE90" s="45"/>
      <c r="AF90" s="45"/>
      <c r="AG90" s="45"/>
      <c r="AH90" s="45"/>
      <c r="AI90" s="45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8"/>
      <c r="O91" s="24"/>
      <c r="P91" s="45"/>
      <c r="Q91" s="48"/>
      <c r="R91" s="45"/>
      <c r="S91" s="45"/>
      <c r="T91" s="24"/>
      <c r="U91" s="24"/>
      <c r="V91" s="24"/>
      <c r="W91" s="24"/>
      <c r="X91" s="76"/>
      <c r="Y91" s="45"/>
      <c r="Z91" s="45"/>
      <c r="AA91" s="45"/>
      <c r="AB91" s="45"/>
      <c r="AC91" s="24"/>
      <c r="AD91" s="45"/>
      <c r="AE91" s="45"/>
      <c r="AF91" s="45"/>
      <c r="AG91" s="45"/>
      <c r="AH91" s="45"/>
      <c r="AI91" s="45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8"/>
      <c r="O92" s="24"/>
      <c r="P92" s="45"/>
      <c r="Q92" s="48"/>
      <c r="R92" s="45"/>
      <c r="S92" s="45"/>
      <c r="T92" s="24"/>
      <c r="U92" s="24"/>
      <c r="V92" s="24"/>
      <c r="W92" s="24"/>
      <c r="X92" s="76"/>
      <c r="Y92" s="45"/>
      <c r="Z92" s="45"/>
      <c r="AA92" s="45"/>
      <c r="AB92" s="45"/>
      <c r="AC92" s="24"/>
      <c r="AD92" s="45"/>
      <c r="AE92" s="45"/>
      <c r="AF92" s="45"/>
      <c r="AG92" s="45"/>
      <c r="AH92" s="45"/>
      <c r="AI92" s="45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8"/>
      <c r="O93" s="24"/>
      <c r="P93" s="45"/>
      <c r="Q93" s="48"/>
      <c r="R93" s="45"/>
      <c r="S93" s="45"/>
      <c r="T93" s="24"/>
      <c r="U93" s="24"/>
      <c r="V93" s="24"/>
      <c r="W93" s="24"/>
      <c r="X93" s="76"/>
      <c r="Y93" s="45"/>
      <c r="Z93" s="45"/>
      <c r="AA93" s="45"/>
      <c r="AB93" s="45"/>
      <c r="AC93" s="24"/>
      <c r="AD93" s="45"/>
      <c r="AE93" s="45"/>
      <c r="AF93" s="45"/>
      <c r="AG93" s="45"/>
      <c r="AH93" s="45"/>
      <c r="AI93" s="45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8"/>
      <c r="O94" s="24"/>
      <c r="P94" s="45"/>
      <c r="Q94" s="48"/>
      <c r="R94" s="45"/>
      <c r="S94" s="45"/>
      <c r="T94" s="24"/>
      <c r="U94" s="24"/>
      <c r="V94" s="24"/>
      <c r="W94" s="24"/>
      <c r="X94" s="76"/>
      <c r="Y94" s="45"/>
      <c r="Z94" s="45"/>
      <c r="AA94" s="45"/>
      <c r="AB94" s="45"/>
      <c r="AC94" s="24"/>
      <c r="AD94" s="45"/>
      <c r="AE94" s="45"/>
      <c r="AF94" s="45"/>
      <c r="AG94" s="45"/>
      <c r="AH94" s="45"/>
      <c r="AI94" s="45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8"/>
      <c r="O95" s="24"/>
      <c r="P95" s="45"/>
      <c r="Q95" s="48"/>
      <c r="R95" s="45"/>
      <c r="S95" s="45"/>
      <c r="T95" s="24"/>
      <c r="U95" s="24"/>
      <c r="V95" s="24"/>
      <c r="W95" s="24"/>
      <c r="X95" s="76"/>
      <c r="Y95" s="45"/>
      <c r="Z95" s="45"/>
      <c r="AA95" s="45"/>
      <c r="AB95" s="45"/>
      <c r="AC95" s="24"/>
      <c r="AD95" s="45"/>
      <c r="AE95" s="45"/>
      <c r="AF95" s="45"/>
      <c r="AG95" s="45"/>
      <c r="AH95" s="45"/>
      <c r="AI95" s="45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8"/>
      <c r="O96" s="24"/>
      <c r="P96" s="45"/>
      <c r="Q96" s="48"/>
      <c r="R96" s="45"/>
      <c r="S96" s="45"/>
      <c r="T96" s="24"/>
      <c r="U96" s="24"/>
      <c r="V96" s="24"/>
      <c r="W96" s="24"/>
      <c r="X96" s="76"/>
      <c r="Y96" s="45"/>
      <c r="Z96" s="45"/>
      <c r="AA96" s="45"/>
      <c r="AB96" s="45"/>
      <c r="AC96" s="24"/>
      <c r="AD96" s="45"/>
      <c r="AE96" s="45"/>
      <c r="AF96" s="45"/>
      <c r="AG96" s="45"/>
      <c r="AH96" s="45"/>
      <c r="AI96" s="45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8"/>
      <c r="O97" s="24"/>
      <c r="P97" s="45"/>
      <c r="Q97" s="48"/>
      <c r="R97" s="45"/>
      <c r="S97" s="45"/>
      <c r="T97" s="24"/>
      <c r="U97" s="24"/>
      <c r="V97" s="24"/>
      <c r="W97" s="24"/>
      <c r="X97" s="76"/>
      <c r="Y97" s="45"/>
      <c r="Z97" s="45"/>
      <c r="AA97" s="45"/>
      <c r="AB97" s="45"/>
      <c r="AC97" s="24"/>
      <c r="AD97" s="45"/>
      <c r="AE97" s="45"/>
      <c r="AF97" s="45"/>
      <c r="AG97" s="45"/>
      <c r="AH97" s="45"/>
      <c r="AI97" s="45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8"/>
      <c r="O98" s="24"/>
      <c r="P98" s="45"/>
      <c r="Q98" s="48"/>
      <c r="R98" s="45"/>
      <c r="S98" s="45"/>
      <c r="T98" s="24"/>
      <c r="U98" s="24"/>
      <c r="V98" s="24"/>
      <c r="W98" s="24"/>
      <c r="X98" s="76"/>
      <c r="Y98" s="45"/>
      <c r="Z98" s="45"/>
      <c r="AA98" s="45"/>
      <c r="AB98" s="45"/>
      <c r="AC98" s="24"/>
      <c r="AD98" s="45"/>
      <c r="AE98" s="45"/>
      <c r="AF98" s="45"/>
      <c r="AG98" s="45"/>
      <c r="AH98" s="45"/>
      <c r="AI98" s="45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8"/>
      <c r="O99" s="24"/>
      <c r="P99" s="45"/>
      <c r="Q99" s="48"/>
      <c r="R99" s="45"/>
      <c r="S99" s="45"/>
      <c r="T99" s="24"/>
      <c r="U99" s="24"/>
      <c r="V99" s="24"/>
      <c r="W99" s="24"/>
      <c r="X99" s="76"/>
      <c r="Y99" s="45"/>
      <c r="Z99" s="45"/>
      <c r="AA99" s="45"/>
      <c r="AB99" s="45"/>
      <c r="AC99" s="24"/>
      <c r="AD99" s="45"/>
      <c r="AE99" s="45"/>
      <c r="AF99" s="45"/>
      <c r="AG99" s="45"/>
      <c r="AH99" s="45"/>
      <c r="AI99" s="45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8"/>
      <c r="O100" s="24"/>
      <c r="P100" s="45"/>
      <c r="Q100" s="48"/>
      <c r="R100" s="45"/>
      <c r="S100" s="45"/>
      <c r="T100" s="24"/>
      <c r="U100" s="24"/>
      <c r="V100" s="24"/>
      <c r="W100" s="24"/>
      <c r="X100" s="76"/>
      <c r="Y100" s="45"/>
      <c r="Z100" s="45"/>
      <c r="AA100" s="45"/>
      <c r="AB100" s="45"/>
      <c r="AC100" s="24"/>
      <c r="AD100" s="45"/>
      <c r="AE100" s="45"/>
      <c r="AF100" s="45"/>
      <c r="AG100" s="45"/>
      <c r="AH100" s="45"/>
      <c r="AI100" s="45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8"/>
      <c r="O101" s="24"/>
      <c r="P101" s="45"/>
      <c r="Q101" s="48"/>
      <c r="R101" s="45"/>
      <c r="S101" s="45"/>
      <c r="T101" s="24"/>
      <c r="U101" s="24"/>
      <c r="V101" s="24"/>
      <c r="W101" s="24"/>
      <c r="X101" s="76"/>
      <c r="Y101" s="45"/>
      <c r="Z101" s="45"/>
      <c r="AA101" s="45"/>
      <c r="AB101" s="45"/>
      <c r="AC101" s="24"/>
      <c r="AD101" s="45"/>
      <c r="AE101" s="45"/>
      <c r="AF101" s="45"/>
      <c r="AG101" s="45"/>
      <c r="AH101" s="45"/>
      <c r="AI101" s="45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35</v>
      </c>
      <c r="C1" s="3"/>
      <c r="D1" s="4"/>
      <c r="E1" s="5" t="s">
        <v>58</v>
      </c>
      <c r="F1" s="101"/>
      <c r="G1" s="102"/>
      <c r="H1" s="10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1"/>
      <c r="AB1" s="101"/>
      <c r="AC1" s="102"/>
      <c r="AD1" s="10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2" t="s">
        <v>59</v>
      </c>
      <c r="C2" s="83"/>
      <c r="D2" s="84"/>
      <c r="E2" s="13" t="s">
        <v>13</v>
      </c>
      <c r="F2" s="14"/>
      <c r="G2" s="14"/>
      <c r="H2" s="14"/>
      <c r="I2" s="20"/>
      <c r="J2" s="15"/>
      <c r="K2" s="91"/>
      <c r="L2" s="22" t="s">
        <v>73</v>
      </c>
      <c r="M2" s="14"/>
      <c r="N2" s="14"/>
      <c r="O2" s="21"/>
      <c r="P2" s="19"/>
      <c r="Q2" s="22" t="s">
        <v>74</v>
      </c>
      <c r="R2" s="14"/>
      <c r="S2" s="14"/>
      <c r="T2" s="14"/>
      <c r="U2" s="20"/>
      <c r="V2" s="21"/>
      <c r="W2" s="19"/>
      <c r="X2" s="103" t="s">
        <v>75</v>
      </c>
      <c r="Y2" s="104"/>
      <c r="Z2" s="105"/>
      <c r="AA2" s="13" t="s">
        <v>13</v>
      </c>
      <c r="AB2" s="14"/>
      <c r="AC2" s="14"/>
      <c r="AD2" s="14"/>
      <c r="AE2" s="20"/>
      <c r="AF2" s="15"/>
      <c r="AG2" s="91"/>
      <c r="AH2" s="22" t="s">
        <v>76</v>
      </c>
      <c r="AI2" s="14"/>
      <c r="AJ2" s="14"/>
      <c r="AK2" s="21"/>
      <c r="AL2" s="19"/>
      <c r="AM2" s="22" t="s">
        <v>74</v>
      </c>
      <c r="AN2" s="14"/>
      <c r="AO2" s="14"/>
      <c r="AP2" s="14"/>
      <c r="AQ2" s="20"/>
      <c r="AR2" s="21"/>
      <c r="AS2" s="106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6"/>
      <c r="L3" s="18" t="s">
        <v>5</v>
      </c>
      <c r="M3" s="18" t="s">
        <v>6</v>
      </c>
      <c r="N3" s="18" t="s">
        <v>77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6"/>
      <c r="AH3" s="18" t="s">
        <v>5</v>
      </c>
      <c r="AI3" s="18" t="s">
        <v>6</v>
      </c>
      <c r="AJ3" s="18" t="s">
        <v>77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6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1"/>
      <c r="C4" s="33"/>
      <c r="D4" s="2"/>
      <c r="E4" s="31"/>
      <c r="F4" s="31"/>
      <c r="G4" s="31"/>
      <c r="H4" s="32"/>
      <c r="I4" s="31"/>
      <c r="J4" s="42"/>
      <c r="K4" s="30"/>
      <c r="L4" s="107"/>
      <c r="M4" s="18"/>
      <c r="N4" s="18"/>
      <c r="O4" s="18"/>
      <c r="P4" s="24"/>
      <c r="Q4" s="31"/>
      <c r="R4" s="31"/>
      <c r="S4" s="32"/>
      <c r="T4" s="31"/>
      <c r="U4" s="31"/>
      <c r="V4" s="108"/>
      <c r="W4" s="30"/>
      <c r="X4" s="31">
        <v>1990</v>
      </c>
      <c r="Y4" s="31" t="s">
        <v>48</v>
      </c>
      <c r="Z4" s="39" t="s">
        <v>49</v>
      </c>
      <c r="AA4" s="31">
        <v>17</v>
      </c>
      <c r="AB4" s="31">
        <v>0</v>
      </c>
      <c r="AC4" s="31">
        <v>9</v>
      </c>
      <c r="AD4" s="31">
        <v>8</v>
      </c>
      <c r="AE4" s="31"/>
      <c r="AF4" s="42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09"/>
      <c r="AS4" s="110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1">
        <v>1991</v>
      </c>
      <c r="C5" s="33" t="s">
        <v>53</v>
      </c>
      <c r="D5" s="2" t="s">
        <v>49</v>
      </c>
      <c r="E5" s="31">
        <v>13</v>
      </c>
      <c r="F5" s="31">
        <v>0</v>
      </c>
      <c r="G5" s="31">
        <v>5</v>
      </c>
      <c r="H5" s="32">
        <v>5</v>
      </c>
      <c r="I5" s="31">
        <v>24</v>
      </c>
      <c r="J5" s="42"/>
      <c r="K5" s="30"/>
      <c r="L5" s="107"/>
      <c r="M5" s="18"/>
      <c r="N5" s="18"/>
      <c r="O5" s="18"/>
      <c r="P5" s="24"/>
      <c r="Q5" s="31"/>
      <c r="R5" s="31"/>
      <c r="S5" s="32"/>
      <c r="T5" s="31"/>
      <c r="U5" s="31"/>
      <c r="V5" s="108"/>
      <c r="W5" s="30"/>
      <c r="X5" s="31"/>
      <c r="Y5" s="33"/>
      <c r="Z5" s="2"/>
      <c r="AA5" s="31"/>
      <c r="AB5" s="31"/>
      <c r="AC5" s="31"/>
      <c r="AD5" s="32"/>
      <c r="AE5" s="31"/>
      <c r="AF5" s="42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09"/>
      <c r="AS5" s="110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1">
        <v>1992</v>
      </c>
      <c r="C6" s="33" t="s">
        <v>36</v>
      </c>
      <c r="D6" s="2" t="s">
        <v>49</v>
      </c>
      <c r="E6" s="31">
        <v>25</v>
      </c>
      <c r="F6" s="31">
        <v>1</v>
      </c>
      <c r="G6" s="31">
        <v>8</v>
      </c>
      <c r="H6" s="32">
        <v>6</v>
      </c>
      <c r="I6" s="31">
        <v>57</v>
      </c>
      <c r="J6" s="42"/>
      <c r="K6" s="30"/>
      <c r="L6" s="107"/>
      <c r="M6" s="18"/>
      <c r="N6" s="18"/>
      <c r="O6" s="18"/>
      <c r="P6" s="24"/>
      <c r="Q6" s="31"/>
      <c r="R6" s="31"/>
      <c r="S6" s="32"/>
      <c r="T6" s="31"/>
      <c r="U6" s="31"/>
      <c r="V6" s="108"/>
      <c r="W6" s="30"/>
      <c r="X6" s="31"/>
      <c r="Y6" s="33"/>
      <c r="Z6" s="2"/>
      <c r="AA6" s="31"/>
      <c r="AB6" s="31"/>
      <c r="AC6" s="31"/>
      <c r="AD6" s="32"/>
      <c r="AE6" s="31"/>
      <c r="AF6" s="42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09"/>
      <c r="AS6" s="110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1"/>
      <c r="C7" s="33"/>
      <c r="D7" s="2"/>
      <c r="E7" s="31"/>
      <c r="F7" s="31"/>
      <c r="G7" s="31"/>
      <c r="H7" s="32"/>
      <c r="I7" s="31"/>
      <c r="J7" s="42"/>
      <c r="K7" s="30"/>
      <c r="L7" s="107"/>
      <c r="M7" s="18"/>
      <c r="N7" s="18"/>
      <c r="O7" s="18"/>
      <c r="P7" s="24"/>
      <c r="Q7" s="31"/>
      <c r="R7" s="31"/>
      <c r="S7" s="32"/>
      <c r="T7" s="31"/>
      <c r="U7" s="31"/>
      <c r="V7" s="108"/>
      <c r="W7" s="30"/>
      <c r="X7" s="31">
        <v>1993</v>
      </c>
      <c r="Y7" s="33" t="s">
        <v>61</v>
      </c>
      <c r="Z7" s="2" t="s">
        <v>49</v>
      </c>
      <c r="AA7" s="31"/>
      <c r="AB7" s="31"/>
      <c r="AC7" s="31"/>
      <c r="AD7" s="32"/>
      <c r="AE7" s="31"/>
      <c r="AF7" s="42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09"/>
      <c r="AS7" s="110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1"/>
      <c r="C8" s="33"/>
      <c r="D8" s="2"/>
      <c r="E8" s="31"/>
      <c r="F8" s="31"/>
      <c r="G8" s="31"/>
      <c r="H8" s="32"/>
      <c r="I8" s="31"/>
      <c r="J8" s="42"/>
      <c r="K8" s="30"/>
      <c r="L8" s="107"/>
      <c r="M8" s="18"/>
      <c r="N8" s="18"/>
      <c r="O8" s="18"/>
      <c r="P8" s="24"/>
      <c r="Q8" s="31"/>
      <c r="R8" s="31"/>
      <c r="S8" s="32"/>
      <c r="T8" s="31"/>
      <c r="U8" s="31"/>
      <c r="V8" s="108"/>
      <c r="W8" s="30"/>
      <c r="X8" s="31">
        <v>1994</v>
      </c>
      <c r="Y8" s="33" t="s">
        <v>62</v>
      </c>
      <c r="Z8" s="2" t="s">
        <v>49</v>
      </c>
      <c r="AA8" s="31"/>
      <c r="AB8" s="31"/>
      <c r="AC8" s="31"/>
      <c r="AD8" s="32"/>
      <c r="AE8" s="31"/>
      <c r="AF8" s="42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09"/>
      <c r="AS8" s="110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1"/>
      <c r="C9" s="33"/>
      <c r="D9" s="2"/>
      <c r="E9" s="31"/>
      <c r="F9" s="31"/>
      <c r="G9" s="31"/>
      <c r="H9" s="32"/>
      <c r="I9" s="31"/>
      <c r="J9" s="42"/>
      <c r="K9" s="30"/>
      <c r="L9" s="107"/>
      <c r="M9" s="18"/>
      <c r="N9" s="18"/>
      <c r="O9" s="18"/>
      <c r="P9" s="24"/>
      <c r="Q9" s="31"/>
      <c r="R9" s="31"/>
      <c r="S9" s="32"/>
      <c r="T9" s="31"/>
      <c r="U9" s="31"/>
      <c r="V9" s="108"/>
      <c r="W9" s="30"/>
      <c r="X9" s="31">
        <v>1995</v>
      </c>
      <c r="Y9" s="33" t="s">
        <v>63</v>
      </c>
      <c r="Z9" s="2" t="s">
        <v>49</v>
      </c>
      <c r="AA9" s="31"/>
      <c r="AB9" s="31"/>
      <c r="AC9" s="31"/>
      <c r="AD9" s="32"/>
      <c r="AE9" s="31"/>
      <c r="AF9" s="42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09"/>
      <c r="AS9" s="110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1"/>
      <c r="C10" s="33"/>
      <c r="D10" s="2"/>
      <c r="E10" s="31"/>
      <c r="F10" s="31"/>
      <c r="G10" s="31"/>
      <c r="H10" s="32"/>
      <c r="I10" s="31"/>
      <c r="J10" s="42"/>
      <c r="K10" s="30"/>
      <c r="L10" s="107"/>
      <c r="M10" s="18"/>
      <c r="N10" s="18"/>
      <c r="O10" s="18"/>
      <c r="P10" s="24"/>
      <c r="Q10" s="31"/>
      <c r="R10" s="31"/>
      <c r="S10" s="32"/>
      <c r="T10" s="31"/>
      <c r="U10" s="31"/>
      <c r="V10" s="108"/>
      <c r="W10" s="30"/>
      <c r="X10" s="31">
        <v>1996</v>
      </c>
      <c r="Y10" s="33" t="s">
        <v>62</v>
      </c>
      <c r="Z10" s="2" t="s">
        <v>49</v>
      </c>
      <c r="AA10" s="31"/>
      <c r="AB10" s="41" t="s">
        <v>64</v>
      </c>
      <c r="AC10" s="31"/>
      <c r="AD10" s="32"/>
      <c r="AE10" s="31"/>
      <c r="AF10" s="42"/>
      <c r="AG10" s="3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09"/>
      <c r="AS10" s="110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1"/>
      <c r="C11" s="33"/>
      <c r="D11" s="2"/>
      <c r="E11" s="31"/>
      <c r="F11" s="31"/>
      <c r="G11" s="31"/>
      <c r="H11" s="32"/>
      <c r="I11" s="31"/>
      <c r="J11" s="42"/>
      <c r="K11" s="30"/>
      <c r="L11" s="107"/>
      <c r="M11" s="18"/>
      <c r="N11" s="18"/>
      <c r="O11" s="18"/>
      <c r="P11" s="24"/>
      <c r="Q11" s="31"/>
      <c r="R11" s="31"/>
      <c r="S11" s="32"/>
      <c r="T11" s="31"/>
      <c r="U11" s="31"/>
      <c r="V11" s="108"/>
      <c r="W11" s="30"/>
      <c r="X11" s="31">
        <v>1997</v>
      </c>
      <c r="Y11" s="33" t="s">
        <v>53</v>
      </c>
      <c r="Z11" s="2" t="s">
        <v>65</v>
      </c>
      <c r="AA11" s="31"/>
      <c r="AB11" s="31"/>
      <c r="AC11" s="31"/>
      <c r="AD11" s="32"/>
      <c r="AE11" s="31"/>
      <c r="AF11" s="42"/>
      <c r="AG11" s="30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09"/>
      <c r="AS11" s="110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1">
        <v>1998</v>
      </c>
      <c r="C12" s="33" t="s">
        <v>36</v>
      </c>
      <c r="D12" s="2" t="s">
        <v>49</v>
      </c>
      <c r="E12" s="31">
        <v>22</v>
      </c>
      <c r="F12" s="31">
        <v>1</v>
      </c>
      <c r="G12" s="31">
        <v>4</v>
      </c>
      <c r="H12" s="32">
        <v>11</v>
      </c>
      <c r="I12" s="31">
        <v>53</v>
      </c>
      <c r="J12" s="42"/>
      <c r="K12" s="30"/>
      <c r="L12" s="107"/>
      <c r="M12" s="18"/>
      <c r="N12" s="18"/>
      <c r="O12" s="18"/>
      <c r="P12" s="24"/>
      <c r="Q12" s="31"/>
      <c r="R12" s="31"/>
      <c r="S12" s="32"/>
      <c r="T12" s="31"/>
      <c r="U12" s="31"/>
      <c r="V12" s="108"/>
      <c r="W12" s="30"/>
      <c r="X12" s="31"/>
      <c r="Y12" s="33"/>
      <c r="Z12" s="2"/>
      <c r="AA12" s="31"/>
      <c r="AB12" s="31"/>
      <c r="AC12" s="31"/>
      <c r="AD12" s="32"/>
      <c r="AE12" s="31"/>
      <c r="AF12" s="42"/>
      <c r="AG12" s="30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09"/>
      <c r="AS12" s="110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1">
        <v>1999</v>
      </c>
      <c r="C13" s="33" t="s">
        <v>38</v>
      </c>
      <c r="D13" s="2" t="s">
        <v>49</v>
      </c>
      <c r="E13" s="31"/>
      <c r="F13" s="31"/>
      <c r="G13" s="31"/>
      <c r="H13" s="32"/>
      <c r="I13" s="31"/>
      <c r="J13" s="42"/>
      <c r="K13" s="30"/>
      <c r="L13" s="107"/>
      <c r="M13" s="18"/>
      <c r="N13" s="18"/>
      <c r="O13" s="18"/>
      <c r="P13" s="24"/>
      <c r="Q13" s="31"/>
      <c r="R13" s="31"/>
      <c r="S13" s="32"/>
      <c r="T13" s="31"/>
      <c r="U13" s="31"/>
      <c r="V13" s="108"/>
      <c r="W13" s="30"/>
      <c r="X13" s="31"/>
      <c r="Y13" s="33"/>
      <c r="Z13" s="2"/>
      <c r="AA13" s="31"/>
      <c r="AB13" s="31"/>
      <c r="AC13" s="31"/>
      <c r="AD13" s="32"/>
      <c r="AE13" s="31"/>
      <c r="AF13" s="42"/>
      <c r="AG13" s="30"/>
      <c r="AH13" s="18"/>
      <c r="AI13" s="18"/>
      <c r="AJ13" s="18"/>
      <c r="AK13" s="18"/>
      <c r="AL13" s="24"/>
      <c r="AM13" s="31"/>
      <c r="AN13" s="31"/>
      <c r="AO13" s="31"/>
      <c r="AP13" s="31"/>
      <c r="AQ13" s="31"/>
      <c r="AR13" s="109"/>
      <c r="AS13" s="110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1"/>
      <c r="C14" s="33"/>
      <c r="D14" s="2"/>
      <c r="E14" s="31"/>
      <c r="F14" s="31"/>
      <c r="G14" s="31"/>
      <c r="H14" s="32"/>
      <c r="I14" s="31"/>
      <c r="J14" s="42"/>
      <c r="K14" s="30"/>
      <c r="L14" s="107"/>
      <c r="M14" s="18"/>
      <c r="N14" s="18"/>
      <c r="O14" s="18"/>
      <c r="P14" s="24"/>
      <c r="Q14" s="31"/>
      <c r="R14" s="31"/>
      <c r="S14" s="32"/>
      <c r="T14" s="31"/>
      <c r="U14" s="31"/>
      <c r="V14" s="108"/>
      <c r="W14" s="30"/>
      <c r="X14" s="31"/>
      <c r="Y14" s="33"/>
      <c r="Z14" s="2"/>
      <c r="AA14" s="31"/>
      <c r="AB14" s="31"/>
      <c r="AC14" s="31"/>
      <c r="AD14" s="32"/>
      <c r="AE14" s="31"/>
      <c r="AF14" s="42"/>
      <c r="AG14" s="30"/>
      <c r="AH14" s="18"/>
      <c r="AI14" s="18"/>
      <c r="AJ14" s="18"/>
      <c r="AK14" s="18"/>
      <c r="AL14" s="24"/>
      <c r="AM14" s="31"/>
      <c r="AN14" s="31"/>
      <c r="AO14" s="31"/>
      <c r="AP14" s="31"/>
      <c r="AQ14" s="31"/>
      <c r="AR14" s="109"/>
      <c r="AS14" s="110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1"/>
      <c r="C15" s="33"/>
      <c r="D15" s="2"/>
      <c r="E15" s="31"/>
      <c r="F15" s="31"/>
      <c r="G15" s="31"/>
      <c r="H15" s="32"/>
      <c r="I15" s="31"/>
      <c r="J15" s="42"/>
      <c r="K15" s="30"/>
      <c r="L15" s="107"/>
      <c r="M15" s="18"/>
      <c r="N15" s="18"/>
      <c r="O15" s="18"/>
      <c r="P15" s="24"/>
      <c r="Q15" s="31"/>
      <c r="R15" s="31"/>
      <c r="S15" s="32"/>
      <c r="T15" s="31"/>
      <c r="U15" s="31"/>
      <c r="V15" s="108"/>
      <c r="W15" s="30"/>
      <c r="X15" s="31">
        <v>2002</v>
      </c>
      <c r="Y15" s="31" t="s">
        <v>50</v>
      </c>
      <c r="Z15" s="2" t="s">
        <v>49</v>
      </c>
      <c r="AA15" s="31">
        <v>15</v>
      </c>
      <c r="AB15" s="31">
        <v>2</v>
      </c>
      <c r="AC15" s="31">
        <v>7</v>
      </c>
      <c r="AD15" s="31">
        <v>24</v>
      </c>
      <c r="AE15" s="31">
        <v>65</v>
      </c>
      <c r="AF15" s="40">
        <v>0.58550000000000002</v>
      </c>
      <c r="AG15" s="132">
        <v>111</v>
      </c>
      <c r="AH15" s="18"/>
      <c r="AI15" s="18"/>
      <c r="AJ15" s="18"/>
      <c r="AK15" s="18"/>
      <c r="AL15" s="24"/>
      <c r="AM15" s="31"/>
      <c r="AN15" s="31"/>
      <c r="AO15" s="31"/>
      <c r="AP15" s="31"/>
      <c r="AQ15" s="31"/>
      <c r="AR15" s="109"/>
      <c r="AS15" s="133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31"/>
      <c r="C16" s="33"/>
      <c r="D16" s="2"/>
      <c r="E16" s="31"/>
      <c r="F16" s="31"/>
      <c r="G16" s="31"/>
      <c r="H16" s="32"/>
      <c r="I16" s="31"/>
      <c r="J16" s="42"/>
      <c r="K16" s="30"/>
      <c r="L16" s="107"/>
      <c r="M16" s="18"/>
      <c r="N16" s="18"/>
      <c r="O16" s="18"/>
      <c r="P16" s="24"/>
      <c r="Q16" s="31"/>
      <c r="R16" s="31"/>
      <c r="S16" s="32"/>
      <c r="T16" s="31"/>
      <c r="U16" s="31"/>
      <c r="V16" s="108"/>
      <c r="W16" s="30"/>
      <c r="X16" s="31">
        <v>2003</v>
      </c>
      <c r="Y16" s="31" t="s">
        <v>51</v>
      </c>
      <c r="Z16" s="2" t="s">
        <v>49</v>
      </c>
      <c r="AA16" s="31">
        <v>5</v>
      </c>
      <c r="AB16" s="31">
        <v>0</v>
      </c>
      <c r="AC16" s="31">
        <v>1</v>
      </c>
      <c r="AD16" s="31">
        <v>3</v>
      </c>
      <c r="AE16" s="31">
        <v>14</v>
      </c>
      <c r="AF16" s="40">
        <v>0.38879999999999998</v>
      </c>
      <c r="AG16" s="132">
        <v>36</v>
      </c>
      <c r="AH16" s="18"/>
      <c r="AI16" s="18"/>
      <c r="AJ16" s="18"/>
      <c r="AK16" s="18"/>
      <c r="AL16" s="24"/>
      <c r="AM16" s="31"/>
      <c r="AN16" s="31"/>
      <c r="AO16" s="31"/>
      <c r="AP16" s="31"/>
      <c r="AQ16" s="31"/>
      <c r="AR16" s="109"/>
      <c r="AS16" s="133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31"/>
      <c r="C17" s="33"/>
      <c r="D17" s="2"/>
      <c r="E17" s="31"/>
      <c r="F17" s="31"/>
      <c r="G17" s="31"/>
      <c r="H17" s="32"/>
      <c r="I17" s="31"/>
      <c r="J17" s="42"/>
      <c r="K17" s="30"/>
      <c r="L17" s="107"/>
      <c r="M17" s="18"/>
      <c r="N17" s="18"/>
      <c r="O17" s="18"/>
      <c r="P17" s="24"/>
      <c r="Q17" s="31"/>
      <c r="R17" s="31"/>
      <c r="S17" s="32"/>
      <c r="T17" s="31"/>
      <c r="U17" s="31"/>
      <c r="V17" s="108"/>
      <c r="W17" s="30"/>
      <c r="X17" s="31">
        <v>2004</v>
      </c>
      <c r="Y17" s="31" t="s">
        <v>48</v>
      </c>
      <c r="Z17" s="2" t="s">
        <v>47</v>
      </c>
      <c r="AA17" s="31">
        <v>14</v>
      </c>
      <c r="AB17" s="31">
        <v>3</v>
      </c>
      <c r="AC17" s="31">
        <v>9</v>
      </c>
      <c r="AD17" s="31">
        <v>14</v>
      </c>
      <c r="AE17" s="31">
        <v>44</v>
      </c>
      <c r="AF17" s="40">
        <v>0.5</v>
      </c>
      <c r="AG17" s="132">
        <v>88</v>
      </c>
      <c r="AH17" s="18"/>
      <c r="AI17" s="18"/>
      <c r="AJ17" s="18"/>
      <c r="AK17" s="18"/>
      <c r="AL17" s="24"/>
      <c r="AM17" s="31">
        <v>4</v>
      </c>
      <c r="AN17" s="31">
        <v>0</v>
      </c>
      <c r="AO17" s="31">
        <v>1</v>
      </c>
      <c r="AP17" s="31">
        <v>0</v>
      </c>
      <c r="AQ17" s="31">
        <v>4</v>
      </c>
      <c r="AR17" s="109">
        <v>0.23519999999999999</v>
      </c>
      <c r="AS17" s="133">
        <v>17</v>
      </c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111" t="s">
        <v>78</v>
      </c>
      <c r="C18" s="112"/>
      <c r="D18" s="113"/>
      <c r="E18" s="114">
        <f>SUM(E4:E17)</f>
        <v>60</v>
      </c>
      <c r="F18" s="114">
        <f>SUM(F4:F17)</f>
        <v>2</v>
      </c>
      <c r="G18" s="114">
        <f>SUM(G4:G17)</f>
        <v>17</v>
      </c>
      <c r="H18" s="114">
        <f>SUM(H4:H17)</f>
        <v>22</v>
      </c>
      <c r="I18" s="114">
        <f>SUM(I4:I17)</f>
        <v>134</v>
      </c>
      <c r="J18" s="115">
        <v>0</v>
      </c>
      <c r="K18" s="91">
        <f>SUM(K4:K17)</f>
        <v>0</v>
      </c>
      <c r="L18" s="22"/>
      <c r="M18" s="20"/>
      <c r="N18" s="116"/>
      <c r="O18" s="117"/>
      <c r="P18" s="24"/>
      <c r="Q18" s="114">
        <f>SUM(Q4:Q17)</f>
        <v>0</v>
      </c>
      <c r="R18" s="114">
        <f>SUM(R4:R17)</f>
        <v>0</v>
      </c>
      <c r="S18" s="114">
        <f>SUM(S4:S17)</f>
        <v>0</v>
      </c>
      <c r="T18" s="114">
        <f>SUM(T4:T17)</f>
        <v>0</v>
      </c>
      <c r="U18" s="114">
        <f>SUM(U4:U17)</f>
        <v>0</v>
      </c>
      <c r="V18" s="43">
        <v>0</v>
      </c>
      <c r="W18" s="91">
        <f>SUM(W4:W17)</f>
        <v>0</v>
      </c>
      <c r="X18" s="16" t="s">
        <v>78</v>
      </c>
      <c r="Y18" s="17"/>
      <c r="Z18" s="15"/>
      <c r="AA18" s="114">
        <f>SUM(AA4:AA17)</f>
        <v>51</v>
      </c>
      <c r="AB18" s="114">
        <f>SUM(AB4:AB17)</f>
        <v>5</v>
      </c>
      <c r="AC18" s="114">
        <f>SUM(AC4:AC17)</f>
        <v>26</v>
      </c>
      <c r="AD18" s="114">
        <f>SUM(AD4:AD17)</f>
        <v>49</v>
      </c>
      <c r="AE18" s="114">
        <f>SUM(AE4:AE17)</f>
        <v>123</v>
      </c>
      <c r="AF18" s="115">
        <f>PRODUCT(AE18/AG18)</f>
        <v>0.52340425531914891</v>
      </c>
      <c r="AG18" s="91">
        <f>SUM(AG4:AG17)</f>
        <v>235</v>
      </c>
      <c r="AH18" s="22"/>
      <c r="AI18" s="20"/>
      <c r="AJ18" s="116"/>
      <c r="AK18" s="117"/>
      <c r="AL18" s="24"/>
      <c r="AM18" s="114">
        <f>SUM(AM4:AM17)</f>
        <v>4</v>
      </c>
      <c r="AN18" s="114">
        <f>SUM(AN4:AN17)</f>
        <v>0</v>
      </c>
      <c r="AO18" s="114">
        <f>SUM(AO4:AO17)</f>
        <v>1</v>
      </c>
      <c r="AP18" s="114">
        <f>SUM(AP4:AP17)</f>
        <v>0</v>
      </c>
      <c r="AQ18" s="114">
        <f>SUM(AQ4:AQ17)</f>
        <v>4</v>
      </c>
      <c r="AR18" s="115">
        <f>PRODUCT(AQ18/AS18)</f>
        <v>0.23529411764705882</v>
      </c>
      <c r="AS18" s="106">
        <f>SUM(AS4:AS17)</f>
        <v>17</v>
      </c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6"/>
      <c r="K19" s="30"/>
      <c r="L19" s="24"/>
      <c r="M19" s="24"/>
      <c r="N19" s="24"/>
      <c r="O19" s="24"/>
      <c r="P19" s="45"/>
      <c r="Q19" s="45"/>
      <c r="R19" s="48"/>
      <c r="S19" s="45"/>
      <c r="T19" s="45"/>
      <c r="U19" s="24"/>
      <c r="V19" s="24"/>
      <c r="W19" s="30"/>
      <c r="X19" s="45"/>
      <c r="Y19" s="45"/>
      <c r="Z19" s="45"/>
      <c r="AA19" s="45"/>
      <c r="AB19" s="45"/>
      <c r="AC19" s="45"/>
      <c r="AD19" s="45"/>
      <c r="AE19" s="45"/>
      <c r="AF19" s="46"/>
      <c r="AG19" s="30"/>
      <c r="AH19" s="24"/>
      <c r="AI19" s="24"/>
      <c r="AJ19" s="24"/>
      <c r="AK19" s="24"/>
      <c r="AL19" s="45"/>
      <c r="AM19" s="45"/>
      <c r="AN19" s="48"/>
      <c r="AO19" s="45"/>
      <c r="AP19" s="45"/>
      <c r="AQ19" s="24"/>
      <c r="AR19" s="24"/>
      <c r="AS19" s="30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118" t="s">
        <v>79</v>
      </c>
      <c r="C20" s="119"/>
      <c r="D20" s="120"/>
      <c r="E20" s="15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18" t="s">
        <v>22</v>
      </c>
      <c r="K20" s="24"/>
      <c r="L20" s="18" t="s">
        <v>28</v>
      </c>
      <c r="M20" s="18" t="s">
        <v>29</v>
      </c>
      <c r="N20" s="18" t="s">
        <v>80</v>
      </c>
      <c r="O20" s="18" t="s">
        <v>81</v>
      </c>
      <c r="Q20" s="48"/>
      <c r="R20" s="48" t="s">
        <v>54</v>
      </c>
      <c r="S20" s="48"/>
      <c r="T20" s="77" t="s">
        <v>82</v>
      </c>
      <c r="U20" s="24"/>
      <c r="V20" s="30"/>
      <c r="W20" s="30"/>
      <c r="X20" s="121"/>
      <c r="Y20" s="121"/>
      <c r="Z20" s="121"/>
      <c r="AA20" s="121"/>
      <c r="AB20" s="121"/>
      <c r="AC20" s="48"/>
      <c r="AD20" s="48"/>
      <c r="AE20" s="48"/>
      <c r="AF20" s="45"/>
      <c r="AG20" s="45"/>
      <c r="AH20" s="45"/>
      <c r="AI20" s="45"/>
      <c r="AJ20" s="45"/>
      <c r="AK20" s="45"/>
      <c r="AM20" s="30"/>
      <c r="AN20" s="121"/>
      <c r="AO20" s="121"/>
      <c r="AP20" s="121"/>
      <c r="AQ20" s="121"/>
      <c r="AR20" s="121"/>
      <c r="AS20" s="121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50" t="s">
        <v>12</v>
      </c>
      <c r="C21" s="12"/>
      <c r="D21" s="52"/>
      <c r="E21" s="122">
        <v>64</v>
      </c>
      <c r="F21" s="122">
        <v>1</v>
      </c>
      <c r="G21" s="122">
        <v>3</v>
      </c>
      <c r="H21" s="122">
        <v>19</v>
      </c>
      <c r="I21" s="122">
        <v>117</v>
      </c>
      <c r="J21" s="123">
        <v>0.40799999999999997</v>
      </c>
      <c r="K21" s="45">
        <f>PRODUCT(I21/J21)</f>
        <v>286.76470588235298</v>
      </c>
      <c r="L21" s="124">
        <f>PRODUCT((F21+G21)/E21)</f>
        <v>6.25E-2</v>
      </c>
      <c r="M21" s="124">
        <f>PRODUCT(H21/E21)</f>
        <v>0.296875</v>
      </c>
      <c r="N21" s="124">
        <f>PRODUCT((F21+G21+H21)/E21)</f>
        <v>0.359375</v>
      </c>
      <c r="O21" s="124">
        <f>PRODUCT(I21/E21)</f>
        <v>1.828125</v>
      </c>
      <c r="Q21" s="48"/>
      <c r="R21" s="48"/>
      <c r="S21" s="48"/>
      <c r="T21" s="45" t="s">
        <v>66</v>
      </c>
      <c r="U21" s="45"/>
      <c r="V21" s="45"/>
      <c r="W21" s="45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8"/>
      <c r="AO21" s="48"/>
      <c r="AP21" s="48"/>
      <c r="AQ21" s="48"/>
      <c r="AR21" s="48"/>
      <c r="AS21" s="48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125" t="s">
        <v>59</v>
      </c>
      <c r="C22" s="126"/>
      <c r="D22" s="127"/>
      <c r="E22" s="122">
        <f>PRODUCT(E18+Q18)</f>
        <v>60</v>
      </c>
      <c r="F22" s="122">
        <f>PRODUCT(F18+R18)</f>
        <v>2</v>
      </c>
      <c r="G22" s="122">
        <f>PRODUCT(G18+S18)</f>
        <v>17</v>
      </c>
      <c r="H22" s="122">
        <f>PRODUCT(H18+T18)</f>
        <v>22</v>
      </c>
      <c r="I22" s="122">
        <f>PRODUCT(I18+U18)</f>
        <v>134</v>
      </c>
      <c r="J22" s="123"/>
      <c r="K22" s="45">
        <f>PRODUCT(K18+W18)</f>
        <v>0</v>
      </c>
      <c r="L22" s="124">
        <f>PRODUCT((F22+G22)/E22)</f>
        <v>0.31666666666666665</v>
      </c>
      <c r="M22" s="124">
        <f>PRODUCT(H22/E22)</f>
        <v>0.36666666666666664</v>
      </c>
      <c r="N22" s="124">
        <f>PRODUCT((F22+G22+H22)/E22)</f>
        <v>0.68333333333333335</v>
      </c>
      <c r="O22" s="124">
        <f>PRODUCT(I22/E22)</f>
        <v>2.2333333333333334</v>
      </c>
      <c r="Q22" s="48"/>
      <c r="R22" s="48"/>
      <c r="S22" s="48"/>
      <c r="T22" s="45" t="s">
        <v>56</v>
      </c>
      <c r="U22" s="45"/>
      <c r="V22" s="45"/>
      <c r="W22" s="45"/>
      <c r="X22" s="45"/>
      <c r="Y22" s="45"/>
      <c r="Z22" s="45"/>
      <c r="AA22" s="45"/>
      <c r="AB22" s="45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27" t="s">
        <v>75</v>
      </c>
      <c r="C23" s="128"/>
      <c r="D23" s="28"/>
      <c r="E23" s="122">
        <f>PRODUCT(AA18+AM18)</f>
        <v>55</v>
      </c>
      <c r="F23" s="122">
        <f>PRODUCT(AB18+AN18)</f>
        <v>5</v>
      </c>
      <c r="G23" s="122">
        <f>PRODUCT(AC18+AO18)</f>
        <v>27</v>
      </c>
      <c r="H23" s="122">
        <f>PRODUCT(AD18+AP18)</f>
        <v>49</v>
      </c>
      <c r="I23" s="122">
        <f>PRODUCT(AE18+AQ18)</f>
        <v>127</v>
      </c>
      <c r="J23" s="123">
        <f>PRODUCT(I23/K23)</f>
        <v>0.50396825396825395</v>
      </c>
      <c r="K23" s="24">
        <f>PRODUCT(AG18+AS18)</f>
        <v>252</v>
      </c>
      <c r="L23" s="124">
        <f>PRODUCT((F23+G23)/E23)</f>
        <v>0.58181818181818179</v>
      </c>
      <c r="M23" s="124">
        <f>PRODUCT(H23/E23)</f>
        <v>0.89090909090909087</v>
      </c>
      <c r="N23" s="124">
        <f>PRODUCT((F23+G23+H23)/E23)</f>
        <v>1.4727272727272727</v>
      </c>
      <c r="O23" s="124">
        <f>PRODUCT(I23/38)</f>
        <v>3.3421052631578947</v>
      </c>
      <c r="Q23" s="48"/>
      <c r="R23" s="48"/>
      <c r="S23" s="45"/>
      <c r="T23" s="45" t="s">
        <v>57</v>
      </c>
      <c r="U23" s="24"/>
      <c r="V23" s="24"/>
      <c r="W23" s="45"/>
      <c r="X23" s="45"/>
      <c r="Y23" s="45"/>
      <c r="Z23" s="45"/>
      <c r="AA23" s="45"/>
      <c r="AB23" s="45"/>
      <c r="AC23" s="48"/>
      <c r="AD23" s="48"/>
      <c r="AE23" s="48"/>
      <c r="AF23" s="48"/>
      <c r="AG23" s="48"/>
      <c r="AH23" s="48"/>
      <c r="AI23" s="48"/>
      <c r="AJ23" s="48"/>
      <c r="AK23" s="45"/>
      <c r="AL23" s="24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x14ac:dyDescent="0.25">
      <c r="A24" s="45"/>
      <c r="B24" s="129" t="s">
        <v>78</v>
      </c>
      <c r="C24" s="130"/>
      <c r="D24" s="131"/>
      <c r="E24" s="122">
        <f>SUM(E21:E23)</f>
        <v>179</v>
      </c>
      <c r="F24" s="122">
        <f t="shared" ref="F24:I24" si="0">SUM(F21:F23)</f>
        <v>8</v>
      </c>
      <c r="G24" s="122">
        <f t="shared" si="0"/>
        <v>47</v>
      </c>
      <c r="H24" s="122">
        <f t="shared" si="0"/>
        <v>90</v>
      </c>
      <c r="I24" s="122">
        <f t="shared" si="0"/>
        <v>378</v>
      </c>
      <c r="J24" s="123"/>
      <c r="K24" s="45">
        <f>SUM(K21:K23)</f>
        <v>538.76470588235293</v>
      </c>
      <c r="L24" s="124">
        <f>PRODUCT((F24+G24)/E24)</f>
        <v>0.30726256983240224</v>
      </c>
      <c r="M24" s="124">
        <f>PRODUCT(H24/E24)</f>
        <v>0.5027932960893855</v>
      </c>
      <c r="N24" s="124">
        <f>PRODUCT((F24+G24+H24)/E24)</f>
        <v>0.81005586592178769</v>
      </c>
      <c r="O24" s="124">
        <f>PRODUCT(I24/162)</f>
        <v>2.3333333333333335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24"/>
      <c r="F25" s="24"/>
      <c r="G25" s="24"/>
      <c r="H25" s="24"/>
      <c r="I25" s="24"/>
      <c r="J25" s="45"/>
      <c r="K25" s="45"/>
      <c r="L25" s="24"/>
      <c r="M25" s="24"/>
      <c r="N25" s="24"/>
      <c r="O25" s="24"/>
      <c r="P25" s="45"/>
      <c r="Q25" s="45"/>
      <c r="R25" s="45"/>
      <c r="S25" s="45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4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48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48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48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J85" s="45"/>
      <c r="K85" s="45"/>
      <c r="L85"/>
      <c r="M85"/>
      <c r="N85"/>
      <c r="O85"/>
      <c r="P85"/>
      <c r="Q85" s="45"/>
      <c r="R85" s="45"/>
      <c r="S85" s="45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4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48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48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45"/>
      <c r="R96" s="45"/>
      <c r="S96" s="45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48"/>
      <c r="AK96" s="45"/>
      <c r="AL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48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48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48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48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48"/>
      <c r="AK178" s="45"/>
      <c r="AL178" s="24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48"/>
      <c r="AK179" s="45"/>
      <c r="AL179" s="24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48"/>
      <c r="AK180" s="45"/>
      <c r="AL180" s="24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A181" s="45"/>
      <c r="B181" s="45"/>
      <c r="C181" s="45"/>
      <c r="D181" s="45"/>
      <c r="L181"/>
      <c r="M181"/>
      <c r="N181"/>
      <c r="O181"/>
      <c r="P181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48"/>
      <c r="AK181" s="45"/>
      <c r="AL181" s="24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48"/>
      <c r="AK182" s="45"/>
      <c r="AL182" s="24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48"/>
      <c r="AK183" s="45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48"/>
      <c r="AK184" s="45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48"/>
      <c r="AK185" s="45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48"/>
      <c r="AK186" s="45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48"/>
      <c r="AK187" s="45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48"/>
      <c r="AK188" s="45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48"/>
      <c r="AK189" s="24"/>
      <c r="AL189" s="24"/>
    </row>
    <row r="190" spans="1:57" x14ac:dyDescent="0.25">
      <c r="R190" s="30"/>
      <c r="S190" s="30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48"/>
    </row>
    <row r="191" spans="1:57" x14ac:dyDescent="0.25">
      <c r="R191" s="30"/>
      <c r="S191" s="30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48"/>
    </row>
    <row r="192" spans="1:57" x14ac:dyDescent="0.25">
      <c r="R192" s="30"/>
      <c r="S192" s="30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48"/>
    </row>
    <row r="193" spans="12:38" x14ac:dyDescent="0.25">
      <c r="L193"/>
      <c r="M193"/>
      <c r="N193"/>
      <c r="O193"/>
      <c r="P193"/>
      <c r="R193" s="30"/>
      <c r="S193" s="30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4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4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4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4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4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4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4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4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4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4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4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4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4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4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4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4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4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4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4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4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48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48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ht="14.25" x14ac:dyDescent="0.2">
      <c r="L218"/>
      <c r="M218"/>
      <c r="N218"/>
      <c r="O218"/>
      <c r="P21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ht="14.25" x14ac:dyDescent="0.2">
      <c r="L219"/>
      <c r="M219"/>
      <c r="N219"/>
      <c r="O219"/>
      <c r="P219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  <row r="220" spans="12:38" ht="14.25" x14ac:dyDescent="0.2">
      <c r="L220"/>
      <c r="M220"/>
      <c r="N220"/>
      <c r="O220"/>
      <c r="P220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/>
      <c r="AL220"/>
    </row>
    <row r="221" spans="12:38" ht="14.25" x14ac:dyDescent="0.2">
      <c r="L221"/>
      <c r="M221"/>
      <c r="N221"/>
      <c r="O221"/>
      <c r="P221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/>
      <c r="AL2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2018-12-26T22:49:18Z</dcterms:modified>
</cp:coreProperties>
</file>