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2" i="2" l="1"/>
  <c r="N22" i="2"/>
  <c r="M22" i="2"/>
  <c r="L22" i="2"/>
  <c r="K22" i="2"/>
  <c r="AS19" i="2"/>
  <c r="AQ19" i="2"/>
  <c r="AP19" i="2"/>
  <c r="AO19" i="2"/>
  <c r="AN19" i="2"/>
  <c r="AM19" i="2"/>
  <c r="AG19" i="2"/>
  <c r="K24" i="2" s="1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I19" i="2"/>
  <c r="I23" i="2" s="1"/>
  <c r="I25" i="2" s="1"/>
  <c r="H19" i="2"/>
  <c r="G19" i="2"/>
  <c r="G23" i="2" s="1"/>
  <c r="G25" i="2" s="1"/>
  <c r="F19" i="2"/>
  <c r="F23" i="2" s="1"/>
  <c r="E19" i="2"/>
  <c r="E23" i="2" s="1"/>
  <c r="E25" i="2" s="1"/>
  <c r="V19" i="2" l="1"/>
  <c r="H23" i="2"/>
  <c r="M23" i="2" s="1"/>
  <c r="J23" i="2"/>
  <c r="J19" i="2"/>
  <c r="L23" i="2"/>
  <c r="O23" i="2"/>
  <c r="F24" i="2"/>
  <c r="F25" i="2" s="1"/>
  <c r="H24" i="2"/>
  <c r="M24" i="2" s="1"/>
  <c r="K25" i="2"/>
  <c r="J25" i="2" s="1"/>
  <c r="O25" i="2"/>
  <c r="O24" i="2"/>
  <c r="J24" i="2"/>
  <c r="AF19" i="2"/>
  <c r="AC16" i="1"/>
  <c r="AC13" i="1"/>
  <c r="V16" i="1"/>
  <c r="V13" i="1"/>
  <c r="V24" i="1" s="1"/>
  <c r="N23" i="2" l="1"/>
  <c r="H25" i="2"/>
  <c r="M25" i="2" s="1"/>
  <c r="N24" i="2"/>
  <c r="L25" i="2"/>
  <c r="L24" i="2"/>
  <c r="AC24" i="1"/>
  <c r="N25" i="2" l="1"/>
  <c r="O16" i="1"/>
  <c r="O24" i="1" s="1"/>
  <c r="O13" i="1"/>
  <c r="AI24" i="1"/>
  <c r="AH24" i="1"/>
  <c r="AG24" i="1"/>
  <c r="AF24" i="1"/>
  <c r="AE24" i="1"/>
  <c r="AD24" i="1"/>
  <c r="AA24" i="1"/>
  <c r="I30" i="1" s="1"/>
  <c r="Z24" i="1"/>
  <c r="H30" i="1" s="1"/>
  <c r="Y24" i="1"/>
  <c r="G30" i="1" s="1"/>
  <c r="X24" i="1"/>
  <c r="F30" i="1" s="1"/>
  <c r="W24" i="1"/>
  <c r="E30" i="1" s="1"/>
  <c r="T24" i="1"/>
  <c r="S24" i="1"/>
  <c r="R24" i="1"/>
  <c r="Q24" i="1"/>
  <c r="P24" i="1"/>
  <c r="L24" i="1"/>
  <c r="K24" i="1"/>
  <c r="J24" i="1"/>
  <c r="I24" i="1"/>
  <c r="I28" i="1" s="1"/>
  <c r="H24" i="1"/>
  <c r="H28" i="1" s="1"/>
  <c r="G24" i="1"/>
  <c r="G28" i="1" s="1"/>
  <c r="F24" i="1"/>
  <c r="F28" i="1" s="1"/>
  <c r="E24" i="1"/>
  <c r="E28" i="1" s="1"/>
  <c r="M24" i="1"/>
  <c r="U24" i="1" l="1"/>
  <c r="D25" i="1"/>
  <c r="G31" i="1"/>
  <c r="E31" i="1"/>
  <c r="O28" i="1"/>
  <c r="O31" i="1" s="1"/>
  <c r="N24" i="1"/>
  <c r="M28" i="1"/>
  <c r="F31" i="1"/>
  <c r="K28" i="1"/>
  <c r="L28" i="1"/>
  <c r="K30" i="1"/>
  <c r="H31" i="1"/>
  <c r="L30" i="1"/>
  <c r="N30" i="1"/>
  <c r="I31" i="1"/>
  <c r="M30" i="1"/>
  <c r="L31" i="1" l="1"/>
  <c r="K31" i="1"/>
  <c r="N28" i="1"/>
  <c r="M31" i="1"/>
  <c r="N31" i="1"/>
</calcChain>
</file>

<file path=xl/sharedStrings.xml><?xml version="1.0" encoding="utf-8"?>
<sst xmlns="http://schemas.openxmlformats.org/spreadsheetml/2006/main" count="243" uniqueCount="77">
  <si>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</si>
  <si>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</si>
  <si>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</si>
  <si>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</si>
  <si>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</si>
  <si>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</si>
  <si>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</si>
  <si>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</si>
  <si>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</si>
  <si>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</si>
  <si>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</si>
  <si>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</si>
  <si>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</si>
  <si>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</si>
  <si>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</si>
  <si>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</si>
  <si>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</si>
  <si>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</si>
  <si>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</si>
  <si>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</si>
  <si>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</si>
  <si>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</si>
  <si>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</si>
  <si>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</si>
  <si>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</si>
  <si>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</si>
  <si>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</si>
  <si>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</si>
  <si>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</si>
  <si>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</si>
  <si>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</si>
  <si>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</si>
  <si>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</si>
  <si>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</si>
  <si>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4.</t>
  </si>
  <si>
    <t>ykköspesis</t>
  </si>
  <si>
    <t>9.</t>
  </si>
  <si>
    <t>10.</t>
  </si>
  <si>
    <t>AA</t>
  </si>
  <si>
    <t>Seurat</t>
  </si>
  <si>
    <t>AA = Alajärven Ankkurit  (1944)</t>
  </si>
  <si>
    <t>suomensarja</t>
  </si>
  <si>
    <t>09.05. 2012  AA - PattU  1-2  (2-1, 3-7, 0-1)</t>
  </si>
  <si>
    <t>20.05. 2012  SoJy - AA  0-2  (3-4, 1-2)</t>
  </si>
  <si>
    <t>7.</t>
  </si>
  <si>
    <t>4.  ottelu</t>
  </si>
  <si>
    <t>Tuomo Rautio</t>
  </si>
  <si>
    <t>YK = Ylivieskan Kuula  (1909),  kasvattajaseura</t>
  </si>
  <si>
    <t>YK</t>
  </si>
  <si>
    <t>YK  2</t>
  </si>
  <si>
    <t>TU</t>
  </si>
  <si>
    <t>TU = Toholammin Urheilijat  (1955)</t>
  </si>
  <si>
    <t>21.6.1989   Ylivieska</t>
  </si>
  <si>
    <t xml:space="preserve">  22 v 10 kk 18 pv</t>
  </si>
  <si>
    <t xml:space="preserve">  22 v 10 kk 29 pv</t>
  </si>
  <si>
    <t>12.</t>
  </si>
  <si>
    <t>YKKÖSPESIS</t>
  </si>
  <si>
    <t>HP-K</t>
  </si>
  <si>
    <t>HP-K = Haapajärven Pesä-Kiilat  (1990)</t>
  </si>
  <si>
    <t>8.</t>
  </si>
  <si>
    <t>5.</t>
  </si>
  <si>
    <t>hSM</t>
  </si>
  <si>
    <t>Lyöty</t>
  </si>
  <si>
    <t>Tuotu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</si>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</sst>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0" fontId="2" fillId="0" borderId="0" xfId="0" applyFont="1"/>
    <xf numFmtId="0" fontId="3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4" customWidth="1"/>
    <col min="4" max="4" width="8.28515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20" width="5.7109375" style="64" customWidth="1"/>
    <col min="21" max="21" width="8.7109375" style="64" customWidth="1"/>
    <col min="22" max="22" width="0.7109375" style="29" customWidth="1"/>
    <col min="23" max="27" width="5.7109375" style="64" customWidth="1"/>
    <col min="28" max="28" width="8.7109375" style="64" customWidth="1"/>
    <col min="29" max="29" width="0.7109375" style="29" customWidth="1"/>
    <col min="30" max="35" width="5.7109375" style="64" customWidth="1"/>
    <col min="36" max="36" width="95.42578125" style="1" customWidth="1"/>
    <col min="37" max="16384" width="9.140625" style="8"/>
  </cols>
  <sheetData>
    <row r="1" spans="1:36" ht="19.5" customHeight="1" x14ac:dyDescent="0.25">
      <c r="A1" s="1"/>
      <c r="B1" s="2" t="s">
        <v>46</v>
      </c>
      <c r="C1" s="3"/>
      <c r="D1" s="4"/>
      <c r="E1" s="6" t="s">
        <v>52</v>
      </c>
      <c r="F1" s="3"/>
      <c r="G1" s="5"/>
      <c r="H1" s="3"/>
      <c r="I1" s="3"/>
      <c r="J1" s="3"/>
      <c r="K1" s="5"/>
      <c r="L1" s="3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2"/>
      <c r="W2" s="22" t="s">
        <v>16</v>
      </c>
      <c r="X2" s="14"/>
      <c r="Y2" s="14"/>
      <c r="Z2" s="14"/>
      <c r="AA2" s="14"/>
      <c r="AB2" s="15"/>
      <c r="AC2" s="82"/>
      <c r="AD2" s="22" t="s">
        <v>64</v>
      </c>
      <c r="AE2" s="14"/>
      <c r="AF2" s="14"/>
      <c r="AG2" s="20"/>
      <c r="AH2" s="14" t="s">
        <v>65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66">
        <v>2006</v>
      </c>
      <c r="C4" s="66" t="s">
        <v>34</v>
      </c>
      <c r="D4" s="67" t="s">
        <v>50</v>
      </c>
      <c r="E4" s="66"/>
      <c r="F4" s="68" t="s">
        <v>41</v>
      </c>
      <c r="G4" s="69"/>
      <c r="H4" s="70"/>
      <c r="I4" s="66"/>
      <c r="J4" s="66"/>
      <c r="K4" s="66"/>
      <c r="L4" s="66"/>
      <c r="M4" s="66"/>
      <c r="N4" s="71"/>
      <c r="O4" s="29"/>
      <c r="P4" s="30"/>
      <c r="Q4" s="30"/>
      <c r="R4" s="31"/>
      <c r="S4" s="30"/>
      <c r="T4" s="30"/>
      <c r="U4" s="31"/>
      <c r="V4" s="29"/>
      <c r="W4" s="34"/>
      <c r="X4" s="32"/>
      <c r="Y4" s="32"/>
      <c r="Z4" s="32"/>
      <c r="AA4" s="32"/>
      <c r="AB4" s="32"/>
      <c r="AC4" s="29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5">
      <c r="A5" s="9"/>
      <c r="B5" s="66">
        <v>2007</v>
      </c>
      <c r="C5" s="66" t="s">
        <v>44</v>
      </c>
      <c r="D5" s="67" t="s">
        <v>50</v>
      </c>
      <c r="E5" s="66"/>
      <c r="F5" s="68" t="s">
        <v>41</v>
      </c>
      <c r="G5" s="69"/>
      <c r="H5" s="70"/>
      <c r="I5" s="66"/>
      <c r="J5" s="66"/>
      <c r="K5" s="66"/>
      <c r="L5" s="66"/>
      <c r="M5" s="66"/>
      <c r="N5" s="71"/>
      <c r="O5" s="29"/>
      <c r="P5" s="30"/>
      <c r="Q5" s="30"/>
      <c r="R5" s="31"/>
      <c r="S5" s="30"/>
      <c r="T5" s="30"/>
      <c r="U5" s="31"/>
      <c r="V5" s="29"/>
      <c r="W5" s="34"/>
      <c r="X5" s="32"/>
      <c r="Y5" s="32"/>
      <c r="Z5" s="32"/>
      <c r="AA5" s="32"/>
      <c r="AB5" s="32"/>
      <c r="AC5" s="29"/>
      <c r="AD5" s="30"/>
      <c r="AE5" s="30"/>
      <c r="AF5" s="30"/>
      <c r="AG5" s="31"/>
      <c r="AH5" s="33"/>
      <c r="AI5" s="30"/>
      <c r="AJ5" s="9"/>
    </row>
    <row r="6" spans="1:36" s="23" customFormat="1" ht="15" customHeight="1" x14ac:dyDescent="0.25">
      <c r="A6" s="9"/>
      <c r="B6" s="66">
        <v>2008</v>
      </c>
      <c r="C6" s="66" t="s">
        <v>34</v>
      </c>
      <c r="D6" s="67" t="s">
        <v>50</v>
      </c>
      <c r="E6" s="66"/>
      <c r="F6" s="68" t="s">
        <v>41</v>
      </c>
      <c r="G6" s="69"/>
      <c r="H6" s="70"/>
      <c r="I6" s="66"/>
      <c r="J6" s="66"/>
      <c r="K6" s="66"/>
      <c r="L6" s="66"/>
      <c r="M6" s="66"/>
      <c r="N6" s="71"/>
      <c r="O6" s="29"/>
      <c r="P6" s="30"/>
      <c r="Q6" s="30"/>
      <c r="R6" s="31"/>
      <c r="S6" s="30"/>
      <c r="T6" s="30"/>
      <c r="U6" s="31"/>
      <c r="V6" s="29"/>
      <c r="W6" s="34"/>
      <c r="X6" s="32"/>
      <c r="Y6" s="32"/>
      <c r="Z6" s="32"/>
      <c r="AA6" s="32"/>
      <c r="AB6" s="32"/>
      <c r="AC6" s="29"/>
      <c r="AD6" s="30"/>
      <c r="AE6" s="30"/>
      <c r="AF6" s="30"/>
      <c r="AG6" s="31"/>
      <c r="AH6" s="33"/>
      <c r="AI6" s="30"/>
      <c r="AJ6" s="9"/>
    </row>
    <row r="7" spans="1:36" s="23" customFormat="1" ht="15" customHeight="1" x14ac:dyDescent="0.25">
      <c r="A7" s="9"/>
      <c r="B7" s="25">
        <v>2008</v>
      </c>
      <c r="C7" s="25" t="s">
        <v>44</v>
      </c>
      <c r="D7" s="26" t="s">
        <v>48</v>
      </c>
      <c r="E7" s="25"/>
      <c r="F7" s="27" t="s">
        <v>35</v>
      </c>
      <c r="G7" s="65"/>
      <c r="H7" s="28"/>
      <c r="I7" s="25"/>
      <c r="J7" s="25"/>
      <c r="K7" s="25"/>
      <c r="L7" s="25"/>
      <c r="M7" s="25"/>
      <c r="N7" s="36"/>
      <c r="O7" s="29"/>
      <c r="P7" s="30"/>
      <c r="Q7" s="30"/>
      <c r="R7" s="31"/>
      <c r="S7" s="30"/>
      <c r="T7" s="30"/>
      <c r="U7" s="31"/>
      <c r="V7" s="29"/>
      <c r="W7" s="34"/>
      <c r="X7" s="32"/>
      <c r="Y7" s="32"/>
      <c r="Z7" s="32"/>
      <c r="AA7" s="32"/>
      <c r="AB7" s="32"/>
      <c r="AC7" s="29"/>
      <c r="AD7" s="30"/>
      <c r="AE7" s="30"/>
      <c r="AF7" s="30"/>
      <c r="AG7" s="31"/>
      <c r="AH7" s="33"/>
      <c r="AI7" s="30"/>
      <c r="AJ7" s="9"/>
    </row>
    <row r="8" spans="1:36" s="23" customFormat="1" ht="15" customHeight="1" x14ac:dyDescent="0.25">
      <c r="A8" s="9"/>
      <c r="B8" s="66">
        <v>2009</v>
      </c>
      <c r="C8" s="66" t="s">
        <v>36</v>
      </c>
      <c r="D8" s="67" t="s">
        <v>49</v>
      </c>
      <c r="E8" s="66"/>
      <c r="F8" s="68" t="s">
        <v>41</v>
      </c>
      <c r="G8" s="69"/>
      <c r="H8" s="70"/>
      <c r="I8" s="66"/>
      <c r="J8" s="66"/>
      <c r="K8" s="66"/>
      <c r="L8" s="66"/>
      <c r="M8" s="66"/>
      <c r="N8" s="71"/>
      <c r="O8" s="29"/>
      <c r="P8" s="30"/>
      <c r="Q8" s="30"/>
      <c r="R8" s="31"/>
      <c r="S8" s="30"/>
      <c r="T8" s="30"/>
      <c r="U8" s="31"/>
      <c r="V8" s="29"/>
      <c r="W8" s="34"/>
      <c r="X8" s="32"/>
      <c r="Y8" s="32"/>
      <c r="Z8" s="32"/>
      <c r="AA8" s="32"/>
      <c r="AB8" s="32"/>
      <c r="AC8" s="29"/>
      <c r="AD8" s="30"/>
      <c r="AE8" s="30"/>
      <c r="AF8" s="30"/>
      <c r="AG8" s="31"/>
      <c r="AH8" s="33"/>
      <c r="AI8" s="30"/>
      <c r="AJ8" s="9"/>
    </row>
    <row r="9" spans="1:36" s="23" customFormat="1" ht="15" customHeight="1" x14ac:dyDescent="0.25">
      <c r="A9" s="9"/>
      <c r="B9" s="25">
        <v>2009</v>
      </c>
      <c r="C9" s="25" t="s">
        <v>37</v>
      </c>
      <c r="D9" s="26" t="s">
        <v>48</v>
      </c>
      <c r="E9" s="25"/>
      <c r="F9" s="27" t="s">
        <v>35</v>
      </c>
      <c r="G9" s="65"/>
      <c r="H9" s="28"/>
      <c r="I9" s="25"/>
      <c r="J9" s="25"/>
      <c r="K9" s="25"/>
      <c r="L9" s="25"/>
      <c r="M9" s="25"/>
      <c r="N9" s="36"/>
      <c r="O9" s="29"/>
      <c r="P9" s="30"/>
      <c r="Q9" s="30"/>
      <c r="R9" s="31"/>
      <c r="S9" s="30"/>
      <c r="T9" s="30"/>
      <c r="U9" s="31"/>
      <c r="V9" s="29"/>
      <c r="W9" s="34"/>
      <c r="X9" s="32"/>
      <c r="Y9" s="32"/>
      <c r="Z9" s="32"/>
      <c r="AA9" s="32"/>
      <c r="AB9" s="32"/>
      <c r="AC9" s="29"/>
      <c r="AD9" s="30"/>
      <c r="AE9" s="30"/>
      <c r="AF9" s="30"/>
      <c r="AG9" s="31"/>
      <c r="AH9" s="33"/>
      <c r="AI9" s="30"/>
      <c r="AJ9" s="9"/>
    </row>
    <row r="10" spans="1:36" s="23" customFormat="1" ht="15" customHeight="1" x14ac:dyDescent="0.25">
      <c r="A10" s="9"/>
      <c r="B10" s="25">
        <v>2010</v>
      </c>
      <c r="C10" s="25" t="s">
        <v>44</v>
      </c>
      <c r="D10" s="26" t="s">
        <v>48</v>
      </c>
      <c r="E10" s="25"/>
      <c r="F10" s="27" t="s">
        <v>35</v>
      </c>
      <c r="G10" s="65"/>
      <c r="H10" s="28"/>
      <c r="I10" s="25"/>
      <c r="J10" s="25"/>
      <c r="K10" s="25"/>
      <c r="L10" s="25"/>
      <c r="M10" s="25"/>
      <c r="N10" s="36"/>
      <c r="O10" s="29">
        <v>0</v>
      </c>
      <c r="P10" s="30"/>
      <c r="Q10" s="30"/>
      <c r="R10" s="31"/>
      <c r="S10" s="30"/>
      <c r="T10" s="30"/>
      <c r="U10" s="31"/>
      <c r="V10" s="29">
        <v>0</v>
      </c>
      <c r="W10" s="34"/>
      <c r="X10" s="32"/>
      <c r="Y10" s="32"/>
      <c r="Z10" s="32"/>
      <c r="AA10" s="32"/>
      <c r="AB10" s="32"/>
      <c r="AC10" s="29">
        <v>0</v>
      </c>
      <c r="AD10" s="30"/>
      <c r="AE10" s="30"/>
      <c r="AF10" s="30"/>
      <c r="AG10" s="31"/>
      <c r="AH10" s="33"/>
      <c r="AI10" s="30"/>
      <c r="AJ10" s="9"/>
    </row>
    <row r="11" spans="1:36" s="23" customFormat="1" ht="15" customHeight="1" x14ac:dyDescent="0.25">
      <c r="A11" s="9"/>
      <c r="B11" s="25">
        <v>2011</v>
      </c>
      <c r="C11" s="25" t="s">
        <v>37</v>
      </c>
      <c r="D11" s="26" t="s">
        <v>48</v>
      </c>
      <c r="E11" s="25"/>
      <c r="F11" s="27" t="s">
        <v>35</v>
      </c>
      <c r="G11" s="62"/>
      <c r="H11" s="28"/>
      <c r="I11" s="25"/>
      <c r="J11" s="25"/>
      <c r="K11" s="25"/>
      <c r="L11" s="25"/>
      <c r="M11" s="25"/>
      <c r="N11" s="36"/>
      <c r="O11" s="29"/>
      <c r="P11" s="30"/>
      <c r="Q11" s="30"/>
      <c r="R11" s="31"/>
      <c r="S11" s="30"/>
      <c r="T11" s="30"/>
      <c r="U11" s="31"/>
      <c r="V11" s="29"/>
      <c r="W11" s="34"/>
      <c r="X11" s="32"/>
      <c r="Y11" s="32"/>
      <c r="Z11" s="32"/>
      <c r="AA11" s="32"/>
      <c r="AB11" s="32"/>
      <c r="AC11" s="29"/>
      <c r="AD11" s="30"/>
      <c r="AE11" s="30"/>
      <c r="AF11" s="30"/>
      <c r="AG11" s="31"/>
      <c r="AH11" s="33"/>
      <c r="AI11" s="30"/>
      <c r="AJ11" s="9"/>
    </row>
    <row r="12" spans="1:36" s="23" customFormat="1" ht="15" customHeight="1" x14ac:dyDescent="0.25">
      <c r="A12" s="1"/>
      <c r="B12" s="25">
        <v>2012</v>
      </c>
      <c r="C12" s="25" t="s">
        <v>44</v>
      </c>
      <c r="D12" s="26" t="s">
        <v>48</v>
      </c>
      <c r="E12" s="25"/>
      <c r="F12" s="27" t="s">
        <v>35</v>
      </c>
      <c r="G12" s="62"/>
      <c r="H12" s="28"/>
      <c r="I12" s="25"/>
      <c r="J12" s="25"/>
      <c r="K12" s="25"/>
      <c r="L12" s="25"/>
      <c r="M12" s="25"/>
      <c r="N12" s="36"/>
      <c r="O12" s="29"/>
      <c r="P12" s="30"/>
      <c r="Q12" s="30"/>
      <c r="R12" s="31"/>
      <c r="S12" s="30"/>
      <c r="T12" s="30"/>
      <c r="U12" s="31"/>
      <c r="V12" s="29"/>
      <c r="W12" s="34"/>
      <c r="X12" s="32"/>
      <c r="Y12" s="32"/>
      <c r="Z12" s="32"/>
      <c r="AA12" s="32"/>
      <c r="AB12" s="32"/>
      <c r="AC12" s="29"/>
      <c r="AD12" s="30"/>
      <c r="AE12" s="30"/>
      <c r="AF12" s="30"/>
      <c r="AG12" s="31"/>
      <c r="AH12" s="33"/>
      <c r="AI12" s="30"/>
      <c r="AJ12" s="9"/>
    </row>
    <row r="13" spans="1:36" s="23" customFormat="1" ht="15" customHeight="1" x14ac:dyDescent="0.25">
      <c r="A13" s="9"/>
      <c r="B13" s="30">
        <v>2012</v>
      </c>
      <c r="C13" s="30" t="s">
        <v>55</v>
      </c>
      <c r="D13" s="2" t="s">
        <v>38</v>
      </c>
      <c r="E13" s="30">
        <v>8</v>
      </c>
      <c r="F13" s="30">
        <v>0</v>
      </c>
      <c r="G13" s="31">
        <v>5</v>
      </c>
      <c r="H13" s="30">
        <v>1</v>
      </c>
      <c r="I13" s="30">
        <v>12</v>
      </c>
      <c r="J13" s="30">
        <v>2</v>
      </c>
      <c r="K13" s="30">
        <v>2</v>
      </c>
      <c r="L13" s="30">
        <v>3</v>
      </c>
      <c r="M13" s="30">
        <v>5</v>
      </c>
      <c r="N13" s="35">
        <v>0.32400000000000001</v>
      </c>
      <c r="O13" s="29">
        <f>PRODUCT(I13/N13)</f>
        <v>37.037037037037038</v>
      </c>
      <c r="P13" s="30"/>
      <c r="Q13" s="30"/>
      <c r="R13" s="31"/>
      <c r="S13" s="30"/>
      <c r="T13" s="30"/>
      <c r="U13" s="31"/>
      <c r="V13" s="29" t="e">
        <f>PRODUCT(P13/U13)</f>
        <v>#DIV/0!</v>
      </c>
      <c r="W13" s="34">
        <v>6</v>
      </c>
      <c r="X13" s="32">
        <v>0</v>
      </c>
      <c r="Y13" s="32">
        <v>1</v>
      </c>
      <c r="Z13" s="32">
        <v>0</v>
      </c>
      <c r="AA13" s="32">
        <v>5</v>
      </c>
      <c r="AB13" s="72">
        <v>0.2</v>
      </c>
      <c r="AC13" s="29">
        <f>PRODUCT(W13/AB13)</f>
        <v>30</v>
      </c>
      <c r="AD13" s="30"/>
      <c r="AE13" s="30"/>
      <c r="AF13" s="30"/>
      <c r="AG13" s="31"/>
      <c r="AH13" s="33"/>
      <c r="AI13" s="30"/>
      <c r="AJ13" s="9"/>
    </row>
    <row r="14" spans="1:36" s="23" customFormat="1" ht="15" customHeight="1" x14ac:dyDescent="0.25">
      <c r="A14" s="9"/>
      <c r="B14" s="25">
        <v>2013</v>
      </c>
      <c r="C14" s="25" t="s">
        <v>44</v>
      </c>
      <c r="D14" s="26" t="s">
        <v>48</v>
      </c>
      <c r="E14" s="25"/>
      <c r="F14" s="27" t="s">
        <v>35</v>
      </c>
      <c r="G14" s="62"/>
      <c r="H14" s="28"/>
      <c r="I14" s="25"/>
      <c r="J14" s="25"/>
      <c r="K14" s="25"/>
      <c r="L14" s="25"/>
      <c r="M14" s="25"/>
      <c r="N14" s="36"/>
      <c r="O14" s="29"/>
      <c r="P14" s="30"/>
      <c r="Q14" s="30"/>
      <c r="R14" s="31"/>
      <c r="S14" s="30"/>
      <c r="T14" s="30"/>
      <c r="U14" s="31"/>
      <c r="V14" s="29"/>
      <c r="W14" s="34"/>
      <c r="X14" s="32"/>
      <c r="Y14" s="32"/>
      <c r="Z14" s="32"/>
      <c r="AA14" s="32"/>
      <c r="AB14" s="32"/>
      <c r="AC14" s="29"/>
      <c r="AD14" s="30"/>
      <c r="AE14" s="30"/>
      <c r="AF14" s="30"/>
      <c r="AG14" s="31"/>
      <c r="AH14" s="33"/>
      <c r="AI14" s="30"/>
      <c r="AJ14" s="9"/>
    </row>
    <row r="15" spans="1:36" s="23" customFormat="1" ht="15" customHeight="1" x14ac:dyDescent="0.25">
      <c r="A15" s="9"/>
      <c r="B15" s="25">
        <v>2013</v>
      </c>
      <c r="C15" s="25" t="s">
        <v>55</v>
      </c>
      <c r="D15" s="26" t="s">
        <v>57</v>
      </c>
      <c r="E15" s="25"/>
      <c r="F15" s="27" t="s">
        <v>35</v>
      </c>
      <c r="G15" s="62"/>
      <c r="H15" s="28"/>
      <c r="I15" s="25"/>
      <c r="J15" s="25"/>
      <c r="K15" s="25"/>
      <c r="L15" s="25"/>
      <c r="M15" s="25"/>
      <c r="N15" s="36"/>
      <c r="O15" s="29"/>
      <c r="P15" s="30"/>
      <c r="Q15" s="30"/>
      <c r="R15" s="31"/>
      <c r="S15" s="30"/>
      <c r="T15" s="30"/>
      <c r="U15" s="31"/>
      <c r="V15" s="29"/>
      <c r="W15" s="34"/>
      <c r="X15" s="32"/>
      <c r="Y15" s="32"/>
      <c r="Z15" s="32"/>
      <c r="AA15" s="32"/>
      <c r="AB15" s="32"/>
      <c r="AC15" s="29"/>
      <c r="AD15" s="30"/>
      <c r="AE15" s="30"/>
      <c r="AF15" s="30"/>
      <c r="AG15" s="31"/>
      <c r="AH15" s="33"/>
      <c r="AI15" s="30"/>
      <c r="AJ15" s="9"/>
    </row>
    <row r="16" spans="1:36" s="23" customFormat="1" ht="15" customHeight="1" x14ac:dyDescent="0.2">
      <c r="A16" s="9"/>
      <c r="B16" s="30">
        <v>2013</v>
      </c>
      <c r="C16" s="30" t="s">
        <v>55</v>
      </c>
      <c r="D16" s="2" t="s">
        <v>38</v>
      </c>
      <c r="E16" s="30">
        <v>10</v>
      </c>
      <c r="F16" s="30">
        <v>0</v>
      </c>
      <c r="G16" s="30">
        <v>2</v>
      </c>
      <c r="H16" s="31">
        <v>1</v>
      </c>
      <c r="I16" s="30">
        <v>16</v>
      </c>
      <c r="J16" s="30">
        <v>8</v>
      </c>
      <c r="K16" s="30">
        <v>3</v>
      </c>
      <c r="L16" s="30">
        <v>3</v>
      </c>
      <c r="M16" s="30">
        <v>2</v>
      </c>
      <c r="N16" s="35">
        <v>0.32</v>
      </c>
      <c r="O16" s="80">
        <f>PRODUCT(I16/N16)</f>
        <v>50</v>
      </c>
      <c r="P16" s="30"/>
      <c r="Q16" s="30"/>
      <c r="R16" s="31"/>
      <c r="S16" s="30"/>
      <c r="T16" s="30"/>
      <c r="U16" s="31"/>
      <c r="V16" s="82" t="e">
        <f>PRODUCT(P16/U16)</f>
        <v>#DIV/0!</v>
      </c>
      <c r="W16" s="34">
        <v>4</v>
      </c>
      <c r="X16" s="32">
        <v>0</v>
      </c>
      <c r="Y16" s="32">
        <v>2</v>
      </c>
      <c r="Z16" s="32">
        <v>0</v>
      </c>
      <c r="AA16" s="32">
        <v>4</v>
      </c>
      <c r="AB16" s="72">
        <v>0.21099999999999999</v>
      </c>
      <c r="AC16" s="82">
        <f>PRODUCT(W16/AB16)</f>
        <v>18.957345971563981</v>
      </c>
      <c r="AD16" s="30"/>
      <c r="AE16" s="30"/>
      <c r="AF16" s="30"/>
      <c r="AG16" s="31"/>
      <c r="AH16" s="33"/>
      <c r="AI16" s="30"/>
      <c r="AJ16" s="9"/>
    </row>
    <row r="17" spans="1:37" s="23" customFormat="1" ht="15" customHeight="1" x14ac:dyDescent="0.25">
      <c r="A17" s="9"/>
      <c r="B17" s="25">
        <v>2014</v>
      </c>
      <c r="C17" s="25" t="s">
        <v>36</v>
      </c>
      <c r="D17" s="26" t="s">
        <v>48</v>
      </c>
      <c r="E17" s="25"/>
      <c r="F17" s="27" t="s">
        <v>35</v>
      </c>
      <c r="G17" s="62"/>
      <c r="H17" s="28"/>
      <c r="I17" s="25"/>
      <c r="J17" s="25"/>
      <c r="K17" s="25"/>
      <c r="L17" s="25"/>
      <c r="M17" s="25"/>
      <c r="N17" s="36"/>
      <c r="O17" s="81"/>
      <c r="P17" s="30"/>
      <c r="Q17" s="30"/>
      <c r="R17" s="31"/>
      <c r="S17" s="30"/>
      <c r="T17" s="30"/>
      <c r="U17" s="31"/>
      <c r="V17" s="83"/>
      <c r="W17" s="34"/>
      <c r="X17" s="32"/>
      <c r="Y17" s="32"/>
      <c r="Z17" s="32"/>
      <c r="AA17" s="32"/>
      <c r="AB17" s="32"/>
      <c r="AC17" s="83"/>
      <c r="AD17" s="30"/>
      <c r="AE17" s="30"/>
      <c r="AF17" s="30"/>
      <c r="AG17" s="31"/>
      <c r="AH17" s="33"/>
      <c r="AI17" s="30"/>
      <c r="AJ17" s="9"/>
    </row>
    <row r="18" spans="1:37" s="23" customFormat="1" ht="15" customHeight="1" x14ac:dyDescent="0.2">
      <c r="A18" s="9"/>
      <c r="B18" s="25">
        <v>2015</v>
      </c>
      <c r="C18" s="25" t="s">
        <v>59</v>
      </c>
      <c r="D18" s="26" t="s">
        <v>48</v>
      </c>
      <c r="E18" s="25"/>
      <c r="F18" s="27" t="s">
        <v>35</v>
      </c>
      <c r="G18" s="62"/>
      <c r="H18" s="28"/>
      <c r="I18" s="25"/>
      <c r="J18" s="25"/>
      <c r="K18" s="25"/>
      <c r="L18" s="25"/>
      <c r="M18" s="25"/>
      <c r="N18" s="77"/>
      <c r="O18" s="78"/>
      <c r="P18" s="30"/>
      <c r="Q18" s="30"/>
      <c r="R18" s="31"/>
      <c r="S18" s="30"/>
      <c r="T18" s="30"/>
      <c r="U18" s="31"/>
      <c r="V18" s="84"/>
      <c r="W18" s="34"/>
      <c r="X18" s="32"/>
      <c r="Y18" s="32"/>
      <c r="Z18" s="32"/>
      <c r="AA18" s="32"/>
      <c r="AB18" s="32"/>
      <c r="AC18" s="84"/>
      <c r="AD18" s="30"/>
      <c r="AE18" s="30"/>
      <c r="AF18" s="30"/>
      <c r="AG18" s="31"/>
      <c r="AH18" s="33"/>
      <c r="AI18" s="30"/>
      <c r="AJ18" s="9"/>
    </row>
    <row r="19" spans="1:37" s="23" customFormat="1" ht="15" customHeight="1" x14ac:dyDescent="0.25">
      <c r="A19" s="9"/>
      <c r="B19" s="25">
        <v>2016</v>
      </c>
      <c r="C19" s="25" t="s">
        <v>60</v>
      </c>
      <c r="D19" s="26" t="s">
        <v>48</v>
      </c>
      <c r="E19" s="25"/>
      <c r="F19" s="27" t="s">
        <v>35</v>
      </c>
      <c r="G19" s="62"/>
      <c r="H19" s="28"/>
      <c r="I19" s="25"/>
      <c r="J19" s="25"/>
      <c r="K19" s="25"/>
      <c r="L19" s="25"/>
      <c r="M19" s="25"/>
      <c r="N19" s="36"/>
      <c r="O19" s="81"/>
      <c r="P19" s="30"/>
      <c r="Q19" s="30"/>
      <c r="R19" s="31"/>
      <c r="S19" s="30"/>
      <c r="T19" s="30"/>
      <c r="U19" s="31"/>
      <c r="V19" s="83"/>
      <c r="W19" s="34"/>
      <c r="X19" s="32"/>
      <c r="Y19" s="32"/>
      <c r="Z19" s="32"/>
      <c r="AA19" s="32"/>
      <c r="AB19" s="32"/>
      <c r="AC19" s="83"/>
      <c r="AD19" s="30"/>
      <c r="AE19" s="30"/>
      <c r="AF19" s="30"/>
      <c r="AG19" s="31"/>
      <c r="AH19" s="33"/>
      <c r="AI19" s="30"/>
      <c r="AJ19" s="9"/>
    </row>
    <row r="20" spans="1:37" s="79" customFormat="1" x14ac:dyDescent="0.25">
      <c r="A20" s="9"/>
      <c r="B20" s="25">
        <v>2017</v>
      </c>
      <c r="C20" s="25" t="s">
        <v>36</v>
      </c>
      <c r="D20" s="26" t="s">
        <v>48</v>
      </c>
      <c r="E20" s="25"/>
      <c r="F20" s="27" t="s">
        <v>35</v>
      </c>
      <c r="G20" s="65"/>
      <c r="H20" s="28"/>
      <c r="I20" s="25"/>
      <c r="J20" s="25"/>
      <c r="K20" s="25"/>
      <c r="L20" s="25"/>
      <c r="M20" s="25"/>
      <c r="N20" s="36"/>
      <c r="O20" s="81"/>
      <c r="P20" s="30"/>
      <c r="Q20" s="30"/>
      <c r="R20" s="31"/>
      <c r="S20" s="30"/>
      <c r="T20" s="30"/>
      <c r="U20" s="31"/>
      <c r="V20" s="83"/>
      <c r="W20" s="34"/>
      <c r="X20" s="32"/>
      <c r="Y20" s="32"/>
      <c r="Z20" s="32"/>
      <c r="AA20" s="32"/>
      <c r="AB20" s="32"/>
      <c r="AC20" s="83"/>
      <c r="AD20" s="30"/>
      <c r="AE20" s="30"/>
      <c r="AF20" s="30"/>
      <c r="AG20" s="31"/>
      <c r="AH20" s="33"/>
      <c r="AI20" s="30"/>
      <c r="AJ20" s="1"/>
    </row>
    <row r="21" spans="1:37" s="79" customFormat="1" x14ac:dyDescent="0.25">
      <c r="A21" s="9"/>
      <c r="B21" s="25">
        <v>2018</v>
      </c>
      <c r="C21" s="25" t="s">
        <v>36</v>
      </c>
      <c r="D21" s="26" t="s">
        <v>48</v>
      </c>
      <c r="E21" s="25"/>
      <c r="F21" s="27" t="s">
        <v>35</v>
      </c>
      <c r="G21" s="65"/>
      <c r="H21" s="28"/>
      <c r="I21" s="25"/>
      <c r="J21" s="25"/>
      <c r="K21" s="25"/>
      <c r="L21" s="25"/>
      <c r="M21" s="25"/>
      <c r="N21" s="36"/>
      <c r="O21" s="81"/>
      <c r="P21" s="30"/>
      <c r="Q21" s="30"/>
      <c r="R21" s="31"/>
      <c r="S21" s="30"/>
      <c r="T21" s="30"/>
      <c r="U21" s="31"/>
      <c r="V21" s="83"/>
      <c r="W21" s="34"/>
      <c r="X21" s="32"/>
      <c r="Y21" s="32"/>
      <c r="Z21" s="32"/>
      <c r="AA21" s="32"/>
      <c r="AB21" s="32"/>
      <c r="AC21" s="83"/>
      <c r="AD21" s="30"/>
      <c r="AE21" s="30"/>
      <c r="AF21" s="30"/>
      <c r="AG21" s="31"/>
      <c r="AH21" s="33"/>
      <c r="AI21" s="30"/>
      <c r="AJ21" s="1"/>
    </row>
    <row r="22" spans="1:37" s="23" customFormat="1" ht="15" customHeight="1" x14ac:dyDescent="0.25">
      <c r="A22" s="9"/>
      <c r="B22" s="25">
        <v>2019</v>
      </c>
      <c r="C22" s="25" t="s">
        <v>37</v>
      </c>
      <c r="D22" s="26" t="s">
        <v>48</v>
      </c>
      <c r="E22" s="25"/>
      <c r="F22" s="27" t="s">
        <v>35</v>
      </c>
      <c r="G22" s="62"/>
      <c r="H22" s="28"/>
      <c r="I22" s="25"/>
      <c r="J22" s="25"/>
      <c r="K22" s="25"/>
      <c r="L22" s="25"/>
      <c r="M22" s="25"/>
      <c r="N22" s="36"/>
      <c r="O22" s="29"/>
      <c r="P22" s="30"/>
      <c r="Q22" s="30"/>
      <c r="R22" s="31"/>
      <c r="S22" s="30"/>
      <c r="T22" s="30"/>
      <c r="U22" s="31"/>
      <c r="V22" s="29"/>
      <c r="W22" s="34"/>
      <c r="X22" s="32"/>
      <c r="Y22" s="32"/>
      <c r="Z22" s="32"/>
      <c r="AA22" s="32"/>
      <c r="AB22" s="32"/>
      <c r="AC22" s="29"/>
      <c r="AD22" s="30"/>
      <c r="AE22" s="30"/>
      <c r="AF22" s="30"/>
      <c r="AG22" s="31"/>
      <c r="AH22" s="33"/>
      <c r="AI22" s="30"/>
      <c r="AJ22" s="9"/>
    </row>
    <row r="23" spans="1:37" s="23" customFormat="1" ht="15" customHeight="1" x14ac:dyDescent="0.25">
      <c r="A23" s="9"/>
      <c r="B23" s="25">
        <v>2020</v>
      </c>
      <c r="C23" s="25" t="s">
        <v>59</v>
      </c>
      <c r="D23" s="26" t="s">
        <v>75</v>
      </c>
      <c r="E23" s="25"/>
      <c r="F23" s="27" t="s">
        <v>35</v>
      </c>
      <c r="G23" s="62"/>
      <c r="H23" s="28"/>
      <c r="I23" s="25"/>
      <c r="J23" s="25"/>
      <c r="K23" s="25"/>
      <c r="L23" s="25"/>
      <c r="M23" s="25"/>
      <c r="N23" s="36"/>
      <c r="O23" s="29"/>
      <c r="P23" s="30"/>
      <c r="Q23" s="30"/>
      <c r="R23" s="31"/>
      <c r="S23" s="30"/>
      <c r="T23" s="30"/>
      <c r="U23" s="31"/>
      <c r="V23" s="29"/>
      <c r="W23" s="34"/>
      <c r="X23" s="32"/>
      <c r="Y23" s="32"/>
      <c r="Z23" s="32"/>
      <c r="AA23" s="32"/>
      <c r="AB23" s="32"/>
      <c r="AC23" s="29"/>
      <c r="AD23" s="30"/>
      <c r="AE23" s="30"/>
      <c r="AF23" s="30"/>
      <c r="AG23" s="31"/>
      <c r="AH23" s="33"/>
      <c r="AI23" s="30"/>
      <c r="AJ23" s="9"/>
    </row>
    <row r="24" spans="1:37" ht="15" customHeight="1" x14ac:dyDescent="0.2">
      <c r="A24" s="9"/>
      <c r="B24" s="16" t="s">
        <v>7</v>
      </c>
      <c r="C24" s="17"/>
      <c r="D24" s="15"/>
      <c r="E24" s="18">
        <f t="shared" ref="E24:M24" si="0">SUM(E7:E23)</f>
        <v>18</v>
      </c>
      <c r="F24" s="18">
        <f t="shared" si="0"/>
        <v>0</v>
      </c>
      <c r="G24" s="18">
        <f t="shared" si="0"/>
        <v>7</v>
      </c>
      <c r="H24" s="18">
        <f t="shared" si="0"/>
        <v>2</v>
      </c>
      <c r="I24" s="18">
        <f t="shared" si="0"/>
        <v>28</v>
      </c>
      <c r="J24" s="18">
        <f t="shared" si="0"/>
        <v>10</v>
      </c>
      <c r="K24" s="18">
        <f t="shared" si="0"/>
        <v>5</v>
      </c>
      <c r="L24" s="18">
        <f t="shared" si="0"/>
        <v>6</v>
      </c>
      <c r="M24" s="18">
        <f t="shared" si="0"/>
        <v>7</v>
      </c>
      <c r="N24" s="37">
        <f>PRODUCT(I24/O24)</f>
        <v>0.32170212765957445</v>
      </c>
      <c r="O24" s="24">
        <f>SUM(O10:O23)</f>
        <v>87.037037037037038</v>
      </c>
      <c r="P24" s="18">
        <f t="shared" ref="P24:AI24" si="1">SUM(P7:P23)</f>
        <v>0</v>
      </c>
      <c r="Q24" s="18">
        <f t="shared" si="1"/>
        <v>0</v>
      </c>
      <c r="R24" s="18">
        <f t="shared" si="1"/>
        <v>0</v>
      </c>
      <c r="S24" s="18">
        <f t="shared" si="1"/>
        <v>0</v>
      </c>
      <c r="T24" s="18">
        <f t="shared" si="1"/>
        <v>0</v>
      </c>
      <c r="U24" s="37">
        <f>PRODUCT(P24/W24)</f>
        <v>0</v>
      </c>
      <c r="V24" s="24" t="e">
        <f>SUM(V10:V23)</f>
        <v>#DIV/0!</v>
      </c>
      <c r="W24" s="18">
        <f t="shared" si="1"/>
        <v>10</v>
      </c>
      <c r="X24" s="18">
        <f t="shared" si="1"/>
        <v>0</v>
      </c>
      <c r="Y24" s="18">
        <f t="shared" si="1"/>
        <v>3</v>
      </c>
      <c r="Z24" s="18">
        <f t="shared" si="1"/>
        <v>0</v>
      </c>
      <c r="AA24" s="18">
        <f t="shared" si="1"/>
        <v>9</v>
      </c>
      <c r="AB24" s="37">
        <v>0.20499999999999999</v>
      </c>
      <c r="AC24" s="24">
        <f>SUM(AC10:AC23)</f>
        <v>48.957345971563981</v>
      </c>
      <c r="AD24" s="18">
        <f t="shared" si="1"/>
        <v>0</v>
      </c>
      <c r="AE24" s="18">
        <f t="shared" si="1"/>
        <v>0</v>
      </c>
      <c r="AF24" s="18">
        <f t="shared" si="1"/>
        <v>0</v>
      </c>
      <c r="AG24" s="18">
        <f t="shared" si="1"/>
        <v>0</v>
      </c>
      <c r="AH24" s="18">
        <f t="shared" si="1"/>
        <v>0</v>
      </c>
      <c r="AI24" s="18">
        <f t="shared" si="1"/>
        <v>0</v>
      </c>
      <c r="AJ24" s="9"/>
    </row>
    <row r="25" spans="1:37" s="23" customFormat="1" ht="15" customHeight="1" x14ac:dyDescent="0.2">
      <c r="A25" s="9"/>
      <c r="B25" s="2" t="s">
        <v>2</v>
      </c>
      <c r="C25" s="33"/>
      <c r="D25" s="38">
        <f>SUM(F24:H24)+((I24-F24-G24)/3)+(E24/3)+(AD24*25)+(AE24*25)+(AF24*10)+(AG24*25)+(AH24*20)+(AI24*15)</f>
        <v>22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41"/>
      <c r="AI25" s="39"/>
      <c r="AJ25" s="9"/>
    </row>
    <row r="26" spans="1:37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P26" s="39"/>
      <c r="Q26" s="42"/>
      <c r="R26" s="39"/>
      <c r="S26" s="39"/>
      <c r="T26" s="39"/>
      <c r="U26" s="39"/>
      <c r="W26" s="39"/>
      <c r="X26" s="39"/>
      <c r="Y26" s="39"/>
      <c r="Z26" s="39"/>
      <c r="AA26" s="39"/>
      <c r="AB26" s="39"/>
      <c r="AD26" s="39"/>
      <c r="AE26" s="39"/>
      <c r="AF26" s="39"/>
      <c r="AG26" s="39"/>
      <c r="AH26" s="39"/>
      <c r="AI26" s="39"/>
      <c r="AJ26" s="9"/>
      <c r="AK26" s="39"/>
    </row>
    <row r="27" spans="1:37" ht="15" customHeight="1" x14ac:dyDescent="0.25">
      <c r="A27" s="9"/>
      <c r="B27" s="22" t="s">
        <v>25</v>
      </c>
      <c r="C27" s="43"/>
      <c r="D27" s="43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39"/>
      <c r="K27" s="18" t="s">
        <v>27</v>
      </c>
      <c r="L27" s="18" t="s">
        <v>28</v>
      </c>
      <c r="M27" s="18" t="s">
        <v>29</v>
      </c>
      <c r="N27" s="18" t="s">
        <v>22</v>
      </c>
      <c r="O27" s="24"/>
      <c r="P27" s="44" t="s">
        <v>30</v>
      </c>
      <c r="Q27" s="12"/>
      <c r="R27" s="12"/>
      <c r="S27" s="12"/>
      <c r="T27" s="45"/>
      <c r="U27" s="45"/>
      <c r="V27" s="45"/>
      <c r="W27" s="45"/>
      <c r="X27" s="45"/>
      <c r="Y27" s="45"/>
      <c r="Z27" s="45"/>
      <c r="AA27" s="12"/>
      <c r="AB27" s="12"/>
      <c r="AC27" s="45"/>
      <c r="AD27" s="12"/>
      <c r="AE27" s="12"/>
      <c r="AF27" s="12"/>
      <c r="AG27" s="12"/>
      <c r="AH27" s="12"/>
      <c r="AI27" s="46"/>
      <c r="AJ27" s="9"/>
      <c r="AK27" s="39"/>
    </row>
    <row r="28" spans="1:37" ht="15" customHeight="1" x14ac:dyDescent="0.2">
      <c r="A28" s="9"/>
      <c r="B28" s="44" t="s">
        <v>13</v>
      </c>
      <c r="C28" s="12"/>
      <c r="D28" s="46"/>
      <c r="E28" s="30">
        <f>PRODUCT(E24)</f>
        <v>18</v>
      </c>
      <c r="F28" s="30">
        <f>PRODUCT(F24)</f>
        <v>0</v>
      </c>
      <c r="G28" s="30">
        <f>PRODUCT(G24)</f>
        <v>7</v>
      </c>
      <c r="H28" s="30">
        <f>PRODUCT(H24)</f>
        <v>2</v>
      </c>
      <c r="I28" s="30">
        <f>PRODUCT(I24)</f>
        <v>28</v>
      </c>
      <c r="J28" s="39"/>
      <c r="K28" s="47">
        <f>PRODUCT((F28+G28)/E28)</f>
        <v>0.3888888888888889</v>
      </c>
      <c r="L28" s="47">
        <f>PRODUCT(H28/E28)</f>
        <v>0.1111111111111111</v>
      </c>
      <c r="M28" s="47">
        <f>PRODUCT(I28/E28)</f>
        <v>1.5555555555555556</v>
      </c>
      <c r="N28" s="48">
        <f>PRODUCT(I28/O28)</f>
        <v>0.32170212765957445</v>
      </c>
      <c r="O28" s="24">
        <f>PRODUCT(O24)</f>
        <v>87.037037037037038</v>
      </c>
      <c r="P28" s="100" t="s">
        <v>9</v>
      </c>
      <c r="Q28" s="112"/>
      <c r="R28" s="101" t="s">
        <v>42</v>
      </c>
      <c r="S28" s="101"/>
      <c r="T28" s="101"/>
      <c r="U28" s="101"/>
      <c r="V28" s="101"/>
      <c r="W28" s="101"/>
      <c r="X28" s="101"/>
      <c r="Y28" s="101"/>
      <c r="Z28" s="101"/>
      <c r="AA28" s="113" t="s">
        <v>11</v>
      </c>
      <c r="AB28" s="101"/>
      <c r="AC28" s="101"/>
      <c r="AD28" s="114" t="s">
        <v>53</v>
      </c>
      <c r="AE28" s="101"/>
      <c r="AF28" s="101"/>
      <c r="AG28" s="101"/>
      <c r="AH28" s="113"/>
      <c r="AI28" s="102"/>
      <c r="AJ28" s="9"/>
      <c r="AK28" s="39"/>
    </row>
    <row r="29" spans="1:37" ht="15" customHeight="1" x14ac:dyDescent="0.25">
      <c r="A29" s="9"/>
      <c r="B29" s="49" t="s">
        <v>15</v>
      </c>
      <c r="C29" s="50"/>
      <c r="D29" s="51"/>
      <c r="E29" s="30"/>
      <c r="F29" s="30"/>
      <c r="G29" s="30"/>
      <c r="H29" s="30"/>
      <c r="I29" s="30"/>
      <c r="J29" s="39"/>
      <c r="K29" s="47"/>
      <c r="L29" s="47"/>
      <c r="M29" s="47"/>
      <c r="N29" s="48"/>
      <c r="P29" s="115" t="s">
        <v>62</v>
      </c>
      <c r="Q29" s="116"/>
      <c r="R29" s="117" t="s">
        <v>42</v>
      </c>
      <c r="S29" s="117"/>
      <c r="T29" s="117"/>
      <c r="U29" s="117"/>
      <c r="V29" s="117"/>
      <c r="W29" s="117"/>
      <c r="X29" s="117"/>
      <c r="Y29" s="117"/>
      <c r="Z29" s="117"/>
      <c r="AA29" s="118" t="s">
        <v>11</v>
      </c>
      <c r="AB29" s="117"/>
      <c r="AC29" s="117"/>
      <c r="AD29" s="114" t="s">
        <v>53</v>
      </c>
      <c r="AE29" s="117"/>
      <c r="AF29" s="117"/>
      <c r="AG29" s="117"/>
      <c r="AH29" s="118"/>
      <c r="AI29" s="119"/>
      <c r="AJ29" s="9"/>
      <c r="AK29" s="39"/>
    </row>
    <row r="30" spans="1:37" ht="15" customHeight="1" x14ac:dyDescent="0.25">
      <c r="A30" s="9"/>
      <c r="B30" s="52" t="s">
        <v>16</v>
      </c>
      <c r="C30" s="53"/>
      <c r="D30" s="54"/>
      <c r="E30" s="34">
        <f>PRODUCT(W24)</f>
        <v>10</v>
      </c>
      <c r="F30" s="34">
        <f>PRODUCT(X24)</f>
        <v>0</v>
      </c>
      <c r="G30" s="34">
        <f>PRODUCT(Y24)</f>
        <v>3</v>
      </c>
      <c r="H30" s="34">
        <f>PRODUCT(Z24)</f>
        <v>0</v>
      </c>
      <c r="I30" s="34">
        <f>PRODUCT(AA24)</f>
        <v>9</v>
      </c>
      <c r="J30" s="39"/>
      <c r="K30" s="55">
        <f>PRODUCT((F30+G30)/E30)</f>
        <v>0.3</v>
      </c>
      <c r="L30" s="55">
        <f>PRODUCT(H30/E30)</f>
        <v>0</v>
      </c>
      <c r="M30" s="55">
        <f>PRODUCT(I30/E30)</f>
        <v>0.9</v>
      </c>
      <c r="N30" s="72">
        <f>PRODUCT(I30/O30)</f>
        <v>0.20454545454545456</v>
      </c>
      <c r="O30" s="29">
        <v>44</v>
      </c>
      <c r="P30" s="115" t="s">
        <v>63</v>
      </c>
      <c r="Q30" s="116"/>
      <c r="R30" s="117" t="s">
        <v>43</v>
      </c>
      <c r="S30" s="117"/>
      <c r="T30" s="117"/>
      <c r="U30" s="117"/>
      <c r="V30" s="117"/>
      <c r="W30" s="117"/>
      <c r="X30" s="117"/>
      <c r="Y30" s="117"/>
      <c r="Z30" s="117"/>
      <c r="AA30" s="118" t="s">
        <v>45</v>
      </c>
      <c r="AB30" s="117"/>
      <c r="AC30" s="117"/>
      <c r="AD30" s="114" t="s">
        <v>54</v>
      </c>
      <c r="AE30" s="117"/>
      <c r="AF30" s="117"/>
      <c r="AG30" s="117"/>
      <c r="AH30" s="118"/>
      <c r="AI30" s="119"/>
      <c r="AJ30" s="9"/>
      <c r="AK30" s="39"/>
    </row>
    <row r="31" spans="1:37" ht="15" customHeight="1" x14ac:dyDescent="0.2">
      <c r="A31" s="9"/>
      <c r="B31" s="56" t="s">
        <v>26</v>
      </c>
      <c r="C31" s="57"/>
      <c r="D31" s="58"/>
      <c r="E31" s="18">
        <f>SUM(E28:E30)</f>
        <v>28</v>
      </c>
      <c r="F31" s="18">
        <f>SUM(F28:F30)</f>
        <v>0</v>
      </c>
      <c r="G31" s="18">
        <f>SUM(G28:G30)</f>
        <v>10</v>
      </c>
      <c r="H31" s="18">
        <f>SUM(H28:H30)</f>
        <v>2</v>
      </c>
      <c r="I31" s="18">
        <f>SUM(I28:I30)</f>
        <v>37</v>
      </c>
      <c r="J31" s="39"/>
      <c r="K31" s="59">
        <f>PRODUCT((F31+G31)/E31)</f>
        <v>0.35714285714285715</v>
      </c>
      <c r="L31" s="59">
        <f>PRODUCT(H31/E31)</f>
        <v>7.1428571428571425E-2</v>
      </c>
      <c r="M31" s="59">
        <f>PRODUCT(I31/E31)</f>
        <v>1.3214285714285714</v>
      </c>
      <c r="N31" s="37">
        <f>PRODUCT(I31/O31)</f>
        <v>0.28236291690220461</v>
      </c>
      <c r="O31" s="24">
        <f>SUM(O28:O30)</f>
        <v>131.03703703703704</v>
      </c>
      <c r="P31" s="120" t="s">
        <v>10</v>
      </c>
      <c r="Q31" s="121"/>
      <c r="R31" s="121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3"/>
      <c r="AI31" s="124"/>
      <c r="AJ31" s="9"/>
      <c r="AK31" s="24"/>
    </row>
    <row r="32" spans="1:37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39"/>
      <c r="K32" s="41"/>
      <c r="L32" s="41"/>
      <c r="M32" s="41"/>
      <c r="N32" s="40"/>
      <c r="O32" s="24"/>
      <c r="P32" s="39"/>
      <c r="Q32" s="42"/>
      <c r="R32" s="39"/>
      <c r="S32" s="39"/>
      <c r="T32" s="24"/>
      <c r="U32" s="24"/>
      <c r="V32" s="24"/>
      <c r="W32" s="24"/>
      <c r="X32" s="60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  <c r="AJ32" s="9"/>
    </row>
    <row r="33" spans="1:36" ht="15" customHeight="1" x14ac:dyDescent="0.25">
      <c r="A33" s="9"/>
      <c r="B33" s="42" t="s">
        <v>39</v>
      </c>
      <c r="C33" s="42"/>
      <c r="D33" s="39" t="s">
        <v>47</v>
      </c>
      <c r="E33" s="42"/>
      <c r="F33" s="42"/>
      <c r="G33" s="42"/>
      <c r="H33" s="42"/>
      <c r="I33" s="42"/>
      <c r="J33" s="39"/>
      <c r="K33" s="42"/>
      <c r="L33" s="42"/>
      <c r="M33" s="39" t="s">
        <v>51</v>
      </c>
      <c r="N33" s="40"/>
      <c r="O33" s="24"/>
      <c r="P33" s="39"/>
      <c r="Q33" s="42"/>
      <c r="R33" s="39"/>
      <c r="S33" s="39"/>
      <c r="T33" s="61" t="s">
        <v>40</v>
      </c>
      <c r="U33" s="24"/>
      <c r="V33" s="24"/>
      <c r="W33" s="24"/>
      <c r="X33" s="60"/>
      <c r="Y33" s="39"/>
      <c r="Z33" s="39"/>
      <c r="AA33" s="39" t="s">
        <v>58</v>
      </c>
      <c r="AB33" s="39"/>
      <c r="AC33" s="24"/>
      <c r="AD33" s="39"/>
      <c r="AE33" s="39"/>
      <c r="AF33" s="39"/>
      <c r="AG33" s="39"/>
      <c r="AH33" s="39"/>
      <c r="AI33" s="39"/>
      <c r="AJ33" s="9"/>
    </row>
    <row r="34" spans="1:36" ht="15" customHeight="1" x14ac:dyDescent="0.25">
      <c r="A34" s="9"/>
      <c r="B34" s="42"/>
      <c r="C34" s="42"/>
      <c r="D34" s="39" t="s">
        <v>76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60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  <c r="AJ34" s="9"/>
    </row>
    <row r="35" spans="1:36" ht="15" customHeight="1" x14ac:dyDescent="0.25">
      <c r="A35" s="9"/>
      <c r="B35" s="42"/>
      <c r="C35" s="42"/>
      <c r="D35" s="61"/>
      <c r="E35" s="42"/>
      <c r="F35" s="42"/>
      <c r="G35" s="42"/>
      <c r="H35" s="42"/>
      <c r="I35" s="42"/>
      <c r="J35" s="39"/>
      <c r="K35" s="42"/>
      <c r="L35" s="42"/>
      <c r="M35" s="39"/>
      <c r="N35" s="40"/>
      <c r="O35" s="24"/>
      <c r="P35" s="39"/>
      <c r="Q35" s="42"/>
      <c r="R35" s="39"/>
      <c r="S35" s="39"/>
      <c r="T35" s="24"/>
      <c r="U35" s="24"/>
      <c r="V35" s="24"/>
      <c r="W35" s="24"/>
      <c r="X35" s="60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</row>
    <row r="36" spans="1:36" ht="15" customHeight="1" x14ac:dyDescent="0.25">
      <c r="A36" s="9"/>
      <c r="B36" s="42"/>
      <c r="C36" s="42"/>
      <c r="D36" s="39"/>
      <c r="E36" s="42"/>
      <c r="F36" s="42"/>
      <c r="G36" s="42"/>
      <c r="H36" s="42"/>
      <c r="I36" s="42"/>
      <c r="J36" s="39"/>
      <c r="K36" s="42"/>
      <c r="L36" s="42"/>
      <c r="M36" s="39"/>
      <c r="N36" s="40"/>
      <c r="O36" s="24"/>
      <c r="P36" s="39"/>
      <c r="Q36" s="42"/>
      <c r="R36" s="39"/>
      <c r="S36" s="39"/>
      <c r="T36" s="24"/>
      <c r="U36" s="24"/>
      <c r="V36" s="24"/>
      <c r="W36" s="24"/>
      <c r="X36" s="60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</row>
    <row r="37" spans="1:36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39"/>
      <c r="K37" s="42"/>
      <c r="L37" s="42"/>
      <c r="M37" s="42"/>
      <c r="N37" s="40"/>
      <c r="O37" s="24"/>
      <c r="P37" s="39"/>
      <c r="Q37" s="42"/>
      <c r="R37" s="39"/>
      <c r="S37" s="39"/>
      <c r="T37" s="24"/>
      <c r="U37" s="24"/>
      <c r="V37" s="24"/>
      <c r="W37" s="24"/>
      <c r="X37" s="60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  <c r="AJ37" s="9"/>
    </row>
    <row r="38" spans="1:36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0"/>
      <c r="Y38" s="6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0"/>
      <c r="Y39" s="6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0"/>
      <c r="Y40" s="6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0"/>
      <c r="Y41" s="6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0"/>
      <c r="Y42" s="6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0"/>
      <c r="Y43" s="6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0"/>
      <c r="Y44" s="6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0"/>
      <c r="Y45" s="6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0"/>
      <c r="Y46" s="6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0"/>
      <c r="Y47" s="6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0"/>
      <c r="Y48" s="6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0"/>
      <c r="Y49" s="6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0"/>
      <c r="Y50" s="6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0"/>
      <c r="Y51" s="6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0"/>
      <c r="Y52" s="6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0"/>
      <c r="Y53" s="6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0"/>
      <c r="Y54" s="6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0"/>
      <c r="Y55" s="6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0"/>
      <c r="Y56" s="6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0"/>
      <c r="Y57" s="6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0"/>
      <c r="Y58" s="6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0"/>
      <c r="Y59" s="6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0"/>
      <c r="Y60" s="6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0"/>
      <c r="Y61" s="6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0"/>
      <c r="Y62" s="6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0"/>
      <c r="Y63" s="6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0"/>
      <c r="Y64" s="6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0"/>
      <c r="Y65" s="6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0"/>
      <c r="Y66" s="6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0"/>
      <c r="Y67" s="6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0"/>
      <c r="Y68" s="6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0"/>
      <c r="Y69" s="6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0"/>
      <c r="Y70" s="6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0"/>
      <c r="Y71" s="6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0"/>
      <c r="Y72" s="6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0"/>
      <c r="Y73" s="6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0"/>
      <c r="Y74" s="6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0"/>
      <c r="Y75" s="6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0"/>
      <c r="Y76" s="6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0"/>
      <c r="Y77" s="6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0"/>
      <c r="Y78" s="6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0"/>
      <c r="Y79" s="6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0"/>
      <c r="Y80" s="6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0"/>
      <c r="Y81" s="6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</row>
    <row r="83" spans="1:35" ht="15" customHeight="1" x14ac:dyDescent="0.25">
      <c r="A83" s="9"/>
    </row>
    <row r="84" spans="1:35" ht="15" customHeight="1" x14ac:dyDescent="0.25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0"/>
      <c r="Y84" s="6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0"/>
      <c r="Y85" s="6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</sheetData>
  <sortState ref="B19:AH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46</v>
      </c>
      <c r="C1" s="3"/>
      <c r="D1" s="4"/>
      <c r="E1" s="6" t="s">
        <v>52</v>
      </c>
      <c r="F1" s="85"/>
      <c r="G1" s="86"/>
      <c r="H1" s="8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3" t="s">
        <v>56</v>
      </c>
      <c r="C2" s="62"/>
      <c r="D2" s="87"/>
      <c r="E2" s="13" t="s">
        <v>13</v>
      </c>
      <c r="F2" s="14"/>
      <c r="G2" s="14"/>
      <c r="H2" s="14"/>
      <c r="I2" s="20"/>
      <c r="J2" s="15"/>
      <c r="K2" s="80"/>
      <c r="L2" s="22" t="s">
        <v>66</v>
      </c>
      <c r="M2" s="14"/>
      <c r="N2" s="14"/>
      <c r="O2" s="21"/>
      <c r="P2" s="19"/>
      <c r="Q2" s="22" t="s">
        <v>67</v>
      </c>
      <c r="R2" s="14"/>
      <c r="S2" s="14"/>
      <c r="T2" s="14"/>
      <c r="U2" s="20"/>
      <c r="V2" s="21"/>
      <c r="W2" s="19"/>
      <c r="X2" s="88" t="s">
        <v>68</v>
      </c>
      <c r="Y2" s="89"/>
      <c r="Z2" s="90"/>
      <c r="AA2" s="13" t="s">
        <v>13</v>
      </c>
      <c r="AB2" s="14"/>
      <c r="AC2" s="14"/>
      <c r="AD2" s="14"/>
      <c r="AE2" s="20"/>
      <c r="AF2" s="15"/>
      <c r="AG2" s="80"/>
      <c r="AH2" s="22" t="s">
        <v>69</v>
      </c>
      <c r="AI2" s="14"/>
      <c r="AJ2" s="14"/>
      <c r="AK2" s="21"/>
      <c r="AL2" s="19"/>
      <c r="AM2" s="22" t="s">
        <v>67</v>
      </c>
      <c r="AN2" s="14"/>
      <c r="AO2" s="14"/>
      <c r="AP2" s="14"/>
      <c r="AQ2" s="20"/>
      <c r="AR2" s="21"/>
      <c r="AS2" s="9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1"/>
      <c r="L3" s="18" t="s">
        <v>5</v>
      </c>
      <c r="M3" s="18" t="s">
        <v>6</v>
      </c>
      <c r="N3" s="18" t="s">
        <v>70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1"/>
      <c r="AH3" s="18" t="s">
        <v>5</v>
      </c>
      <c r="AI3" s="18" t="s">
        <v>6</v>
      </c>
      <c r="AJ3" s="18" t="s">
        <v>70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3"/>
      <c r="D4" s="2"/>
      <c r="E4" s="30"/>
      <c r="F4" s="30"/>
      <c r="G4" s="30"/>
      <c r="H4" s="31"/>
      <c r="I4" s="30"/>
      <c r="J4" s="35"/>
      <c r="K4" s="29"/>
      <c r="L4" s="92"/>
      <c r="M4" s="18"/>
      <c r="N4" s="18"/>
      <c r="O4" s="18"/>
      <c r="P4" s="24"/>
      <c r="Q4" s="30"/>
      <c r="R4" s="30"/>
      <c r="S4" s="31"/>
      <c r="T4" s="30"/>
      <c r="U4" s="30"/>
      <c r="V4" s="93"/>
      <c r="W4" s="29"/>
      <c r="X4" s="30">
        <v>2007</v>
      </c>
      <c r="Y4" s="30" t="s">
        <v>44</v>
      </c>
      <c r="Z4" s="2" t="s">
        <v>50</v>
      </c>
      <c r="AA4" s="30">
        <v>18</v>
      </c>
      <c r="AB4" s="30">
        <v>2</v>
      </c>
      <c r="AC4" s="30">
        <v>8</v>
      </c>
      <c r="AD4" s="30">
        <v>7</v>
      </c>
      <c r="AE4" s="30">
        <v>48</v>
      </c>
      <c r="AF4" s="48">
        <v>0.52739999999999998</v>
      </c>
      <c r="AG4" s="24">
        <v>91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94"/>
      <c r="AS4" s="9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>
        <v>2008</v>
      </c>
      <c r="C5" s="33" t="s">
        <v>44</v>
      </c>
      <c r="D5" s="2" t="s">
        <v>48</v>
      </c>
      <c r="E5" s="30">
        <v>2</v>
      </c>
      <c r="F5" s="30">
        <v>0</v>
      </c>
      <c r="G5" s="30">
        <v>0</v>
      </c>
      <c r="H5" s="31">
        <v>0</v>
      </c>
      <c r="I5" s="30">
        <v>2</v>
      </c>
      <c r="J5" s="35">
        <v>0.66700000000000004</v>
      </c>
      <c r="K5" s="29"/>
      <c r="L5" s="92"/>
      <c r="M5" s="18"/>
      <c r="N5" s="18"/>
      <c r="O5" s="18"/>
      <c r="P5" s="24"/>
      <c r="Q5" s="30"/>
      <c r="R5" s="30"/>
      <c r="S5" s="31"/>
      <c r="T5" s="30"/>
      <c r="U5" s="30"/>
      <c r="V5" s="93"/>
      <c r="W5" s="29"/>
      <c r="X5" s="30">
        <v>2008</v>
      </c>
      <c r="Y5" s="30" t="s">
        <v>44</v>
      </c>
      <c r="Z5" s="2" t="s">
        <v>49</v>
      </c>
      <c r="AA5" s="30">
        <v>16</v>
      </c>
      <c r="AB5" s="30">
        <v>1</v>
      </c>
      <c r="AC5" s="30">
        <v>13</v>
      </c>
      <c r="AD5" s="30">
        <v>7</v>
      </c>
      <c r="AE5" s="30">
        <v>42</v>
      </c>
      <c r="AF5" s="48">
        <v>0.42</v>
      </c>
      <c r="AG5" s="24">
        <v>100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94"/>
      <c r="AS5" s="95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>
        <v>2009</v>
      </c>
      <c r="C6" s="33" t="s">
        <v>37</v>
      </c>
      <c r="D6" s="2" t="s">
        <v>48</v>
      </c>
      <c r="E6" s="30">
        <v>3</v>
      </c>
      <c r="F6" s="30">
        <v>0</v>
      </c>
      <c r="G6" s="30">
        <v>0</v>
      </c>
      <c r="H6" s="31">
        <v>0</v>
      </c>
      <c r="I6" s="30">
        <v>0</v>
      </c>
      <c r="J6" s="35">
        <v>0</v>
      </c>
      <c r="K6" s="29">
        <v>8</v>
      </c>
      <c r="L6" s="92"/>
      <c r="M6" s="18"/>
      <c r="N6" s="18"/>
      <c r="O6" s="18"/>
      <c r="P6" s="24"/>
      <c r="Q6" s="30"/>
      <c r="R6" s="30"/>
      <c r="S6" s="31"/>
      <c r="T6" s="30"/>
      <c r="U6" s="30"/>
      <c r="V6" s="93"/>
      <c r="W6" s="29"/>
      <c r="X6" s="30">
        <v>2009</v>
      </c>
      <c r="Y6" s="30" t="s">
        <v>36</v>
      </c>
      <c r="Z6" s="2" t="s">
        <v>49</v>
      </c>
      <c r="AA6" s="30">
        <v>9</v>
      </c>
      <c r="AB6" s="30">
        <v>1</v>
      </c>
      <c r="AC6" s="30">
        <v>5</v>
      </c>
      <c r="AD6" s="30">
        <v>7</v>
      </c>
      <c r="AE6" s="30">
        <v>34</v>
      </c>
      <c r="AF6" s="48">
        <v>0.53120000000000001</v>
      </c>
      <c r="AG6" s="24">
        <v>64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94"/>
      <c r="AS6" s="9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>
        <v>2010</v>
      </c>
      <c r="C7" s="33" t="s">
        <v>44</v>
      </c>
      <c r="D7" s="2" t="s">
        <v>48</v>
      </c>
      <c r="E7" s="30">
        <v>22</v>
      </c>
      <c r="F7" s="30">
        <v>1</v>
      </c>
      <c r="G7" s="30">
        <v>25</v>
      </c>
      <c r="H7" s="31">
        <v>10</v>
      </c>
      <c r="I7" s="30">
        <v>57</v>
      </c>
      <c r="J7" s="35">
        <v>0.40400000000000003</v>
      </c>
      <c r="K7" s="29">
        <v>141</v>
      </c>
      <c r="L7" s="92"/>
      <c r="M7" s="18"/>
      <c r="N7" s="18"/>
      <c r="O7" s="18"/>
      <c r="P7" s="24"/>
      <c r="Q7" s="30"/>
      <c r="R7" s="30"/>
      <c r="S7" s="31"/>
      <c r="T7" s="30"/>
      <c r="U7" s="30"/>
      <c r="V7" s="93"/>
      <c r="W7" s="29"/>
      <c r="X7" s="30"/>
      <c r="Y7" s="33"/>
      <c r="Z7" s="2"/>
      <c r="AA7" s="30"/>
      <c r="AB7" s="30"/>
      <c r="AC7" s="30"/>
      <c r="AD7" s="31"/>
      <c r="AE7" s="30"/>
      <c r="AF7" s="35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94"/>
      <c r="AS7" s="9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>
        <v>2011</v>
      </c>
      <c r="C8" s="33" t="s">
        <v>37</v>
      </c>
      <c r="D8" s="2" t="s">
        <v>48</v>
      </c>
      <c r="E8" s="30">
        <v>22</v>
      </c>
      <c r="F8" s="30">
        <v>4</v>
      </c>
      <c r="G8" s="30">
        <v>15</v>
      </c>
      <c r="H8" s="31">
        <v>7</v>
      </c>
      <c r="I8" s="30">
        <v>65</v>
      </c>
      <c r="J8" s="35">
        <v>0.48099999999999998</v>
      </c>
      <c r="K8" s="29">
        <v>135</v>
      </c>
      <c r="L8" s="92"/>
      <c r="M8" s="18"/>
      <c r="N8" s="18"/>
      <c r="O8" s="18"/>
      <c r="P8" s="24"/>
      <c r="Q8" s="30"/>
      <c r="R8" s="30"/>
      <c r="S8" s="31"/>
      <c r="T8" s="30"/>
      <c r="U8" s="30"/>
      <c r="V8" s="93"/>
      <c r="W8" s="29"/>
      <c r="X8" s="30"/>
      <c r="Y8" s="33"/>
      <c r="Z8" s="2"/>
      <c r="AA8" s="30"/>
      <c r="AB8" s="30"/>
      <c r="AC8" s="30"/>
      <c r="AD8" s="31"/>
      <c r="AE8" s="30"/>
      <c r="AF8" s="35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94"/>
      <c r="AS8" s="95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>
        <v>2012</v>
      </c>
      <c r="C9" s="33" t="s">
        <v>44</v>
      </c>
      <c r="D9" s="2" t="s">
        <v>48</v>
      </c>
      <c r="E9" s="30">
        <v>10</v>
      </c>
      <c r="F9" s="30">
        <v>0</v>
      </c>
      <c r="G9" s="30">
        <v>7</v>
      </c>
      <c r="H9" s="31">
        <v>1</v>
      </c>
      <c r="I9" s="30">
        <v>26</v>
      </c>
      <c r="J9" s="35">
        <v>0.441</v>
      </c>
      <c r="K9" s="29">
        <v>59</v>
      </c>
      <c r="L9" s="92"/>
      <c r="M9" s="18"/>
      <c r="N9" s="18"/>
      <c r="O9" s="18"/>
      <c r="P9" s="24"/>
      <c r="Q9" s="30"/>
      <c r="R9" s="30"/>
      <c r="S9" s="31"/>
      <c r="T9" s="30"/>
      <c r="U9" s="30"/>
      <c r="V9" s="93"/>
      <c r="W9" s="29"/>
      <c r="X9" s="30"/>
      <c r="Y9" s="33"/>
      <c r="Z9" s="2"/>
      <c r="AA9" s="30"/>
      <c r="AB9" s="30"/>
      <c r="AC9" s="30"/>
      <c r="AD9" s="31"/>
      <c r="AE9" s="30"/>
      <c r="AF9" s="35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94"/>
      <c r="AS9" s="95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>
        <v>2013</v>
      </c>
      <c r="C10" s="33" t="s">
        <v>44</v>
      </c>
      <c r="D10" s="2" t="s">
        <v>48</v>
      </c>
      <c r="E10" s="30">
        <v>7</v>
      </c>
      <c r="F10" s="30">
        <v>0</v>
      </c>
      <c r="G10" s="30">
        <v>7</v>
      </c>
      <c r="H10" s="31">
        <v>2</v>
      </c>
      <c r="I10" s="30">
        <v>14</v>
      </c>
      <c r="J10" s="35">
        <v>0.35</v>
      </c>
      <c r="K10" s="29">
        <v>40</v>
      </c>
      <c r="L10" s="92"/>
      <c r="M10" s="18"/>
      <c r="N10" s="18"/>
      <c r="O10" s="18"/>
      <c r="P10" s="24"/>
      <c r="Q10" s="30"/>
      <c r="R10" s="30"/>
      <c r="S10" s="31"/>
      <c r="T10" s="30"/>
      <c r="U10" s="30"/>
      <c r="V10" s="93"/>
      <c r="W10" s="29"/>
      <c r="X10" s="30"/>
      <c r="Y10" s="33"/>
      <c r="Z10" s="2"/>
      <c r="AA10" s="30"/>
      <c r="AB10" s="30"/>
      <c r="AC10" s="30"/>
      <c r="AD10" s="31"/>
      <c r="AE10" s="30"/>
      <c r="AF10" s="35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94"/>
      <c r="AS10" s="95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>
        <v>2013</v>
      </c>
      <c r="C11" s="33" t="s">
        <v>55</v>
      </c>
      <c r="D11" s="2" t="s">
        <v>57</v>
      </c>
      <c r="E11" s="30">
        <v>3</v>
      </c>
      <c r="F11" s="30">
        <v>0</v>
      </c>
      <c r="G11" s="30">
        <v>4</v>
      </c>
      <c r="H11" s="31">
        <v>0</v>
      </c>
      <c r="I11" s="30">
        <v>8</v>
      </c>
      <c r="J11" s="35">
        <v>0.44400000000000001</v>
      </c>
      <c r="K11" s="29">
        <v>18</v>
      </c>
      <c r="L11" s="92"/>
      <c r="M11" s="18"/>
      <c r="N11" s="18"/>
      <c r="O11" s="18"/>
      <c r="P11" s="24"/>
      <c r="Q11" s="30"/>
      <c r="R11" s="30"/>
      <c r="S11" s="31"/>
      <c r="T11" s="30"/>
      <c r="U11" s="30"/>
      <c r="V11" s="93"/>
      <c r="W11" s="29"/>
      <c r="X11" s="30"/>
      <c r="Y11" s="33"/>
      <c r="Z11" s="2"/>
      <c r="AA11" s="30"/>
      <c r="AB11" s="30"/>
      <c r="AC11" s="30"/>
      <c r="AD11" s="31"/>
      <c r="AE11" s="30"/>
      <c r="AF11" s="35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94"/>
      <c r="AS11" s="95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0">
        <v>2014</v>
      </c>
      <c r="C12" s="33" t="s">
        <v>36</v>
      </c>
      <c r="D12" s="2" t="s">
        <v>48</v>
      </c>
      <c r="E12" s="30">
        <v>22</v>
      </c>
      <c r="F12" s="30">
        <v>2</v>
      </c>
      <c r="G12" s="30">
        <v>26</v>
      </c>
      <c r="H12" s="31">
        <v>8</v>
      </c>
      <c r="I12" s="30">
        <v>68</v>
      </c>
      <c r="J12" s="35">
        <v>0.496</v>
      </c>
      <c r="K12" s="29">
        <v>137</v>
      </c>
      <c r="L12" s="92"/>
      <c r="M12" s="18"/>
      <c r="N12" s="18"/>
      <c r="O12" s="18"/>
      <c r="P12" s="24"/>
      <c r="Q12" s="30"/>
      <c r="R12" s="30"/>
      <c r="S12" s="31"/>
      <c r="T12" s="30"/>
      <c r="U12" s="30"/>
      <c r="V12" s="93"/>
      <c r="W12" s="29"/>
      <c r="X12" s="30"/>
      <c r="Y12" s="33"/>
      <c r="Z12" s="2"/>
      <c r="AA12" s="30"/>
      <c r="AB12" s="30"/>
      <c r="AC12" s="30"/>
      <c r="AD12" s="31"/>
      <c r="AE12" s="30"/>
      <c r="AF12" s="35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94"/>
      <c r="AS12" s="95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0">
        <v>2015</v>
      </c>
      <c r="C13" s="33" t="s">
        <v>59</v>
      </c>
      <c r="D13" s="2" t="s">
        <v>48</v>
      </c>
      <c r="E13" s="30">
        <v>24</v>
      </c>
      <c r="F13" s="30">
        <v>1</v>
      </c>
      <c r="G13" s="30">
        <v>17</v>
      </c>
      <c r="H13" s="31">
        <v>5</v>
      </c>
      <c r="I13" s="30">
        <v>73</v>
      </c>
      <c r="J13" s="35">
        <v>0.43709999999999999</v>
      </c>
      <c r="K13" s="29">
        <v>167</v>
      </c>
      <c r="L13" s="92"/>
      <c r="M13" s="18"/>
      <c r="N13" s="18"/>
      <c r="O13" s="18"/>
      <c r="P13" s="24"/>
      <c r="Q13" s="30"/>
      <c r="R13" s="30"/>
      <c r="S13" s="31"/>
      <c r="T13" s="30"/>
      <c r="U13" s="30"/>
      <c r="V13" s="93"/>
      <c r="W13" s="29"/>
      <c r="X13" s="30"/>
      <c r="Y13" s="33"/>
      <c r="Z13" s="2"/>
      <c r="AA13" s="30"/>
      <c r="AB13" s="30"/>
      <c r="AC13" s="30"/>
      <c r="AD13" s="31"/>
      <c r="AE13" s="30"/>
      <c r="AF13" s="35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94"/>
      <c r="AS13" s="95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0">
        <v>2016</v>
      </c>
      <c r="C14" s="33" t="s">
        <v>60</v>
      </c>
      <c r="D14" s="2" t="s">
        <v>48</v>
      </c>
      <c r="E14" s="30">
        <v>24</v>
      </c>
      <c r="F14" s="30">
        <v>2</v>
      </c>
      <c r="G14" s="30">
        <v>22</v>
      </c>
      <c r="H14" s="31">
        <v>10</v>
      </c>
      <c r="I14" s="30">
        <v>70</v>
      </c>
      <c r="J14" s="35">
        <v>0.443</v>
      </c>
      <c r="K14" s="29">
        <v>158</v>
      </c>
      <c r="L14" s="92"/>
      <c r="M14" s="18"/>
      <c r="N14" s="18"/>
      <c r="O14" s="18"/>
      <c r="P14" s="24"/>
      <c r="Q14" s="30">
        <v>3</v>
      </c>
      <c r="R14" s="30">
        <v>0</v>
      </c>
      <c r="S14" s="31">
        <v>2</v>
      </c>
      <c r="T14" s="30">
        <v>0</v>
      </c>
      <c r="U14" s="30">
        <v>4</v>
      </c>
      <c r="V14" s="93">
        <v>0.2</v>
      </c>
      <c r="W14" s="29">
        <v>20</v>
      </c>
      <c r="X14" s="30"/>
      <c r="Y14" s="33"/>
      <c r="Z14" s="2"/>
      <c r="AA14" s="30"/>
      <c r="AB14" s="30"/>
      <c r="AC14" s="30"/>
      <c r="AD14" s="31"/>
      <c r="AE14" s="30"/>
      <c r="AF14" s="35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94"/>
      <c r="AS14" s="95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30">
        <v>2017</v>
      </c>
      <c r="C15" s="33" t="s">
        <v>36</v>
      </c>
      <c r="D15" s="2" t="s">
        <v>48</v>
      </c>
      <c r="E15" s="30">
        <v>21</v>
      </c>
      <c r="F15" s="30">
        <v>1</v>
      </c>
      <c r="G15" s="30">
        <v>17</v>
      </c>
      <c r="H15" s="31">
        <v>7</v>
      </c>
      <c r="I15" s="30">
        <v>65</v>
      </c>
      <c r="J15" s="35">
        <v>0.48139999999999999</v>
      </c>
      <c r="K15" s="29">
        <v>135</v>
      </c>
      <c r="L15" s="92"/>
      <c r="M15" s="18"/>
      <c r="N15" s="18"/>
      <c r="O15" s="18"/>
      <c r="P15" s="24"/>
      <c r="Q15" s="30"/>
      <c r="R15" s="30"/>
      <c r="S15" s="31"/>
      <c r="T15" s="30"/>
      <c r="U15" s="30"/>
      <c r="V15" s="93"/>
      <c r="W15" s="29"/>
      <c r="X15" s="30"/>
      <c r="Y15" s="33"/>
      <c r="Z15" s="2"/>
      <c r="AA15" s="30"/>
      <c r="AB15" s="30"/>
      <c r="AC15" s="30"/>
      <c r="AD15" s="31"/>
      <c r="AE15" s="30"/>
      <c r="AF15" s="35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94"/>
      <c r="AS15" s="95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0">
        <v>2018</v>
      </c>
      <c r="C16" s="33" t="s">
        <v>36</v>
      </c>
      <c r="D16" s="2" t="s">
        <v>48</v>
      </c>
      <c r="E16" s="30">
        <v>22</v>
      </c>
      <c r="F16" s="30">
        <v>1</v>
      </c>
      <c r="G16" s="30">
        <v>25</v>
      </c>
      <c r="H16" s="31">
        <v>3</v>
      </c>
      <c r="I16" s="30">
        <v>76</v>
      </c>
      <c r="J16" s="48">
        <v>0.47499999999999998</v>
      </c>
      <c r="K16" s="39">
        <v>160</v>
      </c>
      <c r="L16" s="92"/>
      <c r="M16" s="18"/>
      <c r="N16" s="18"/>
      <c r="O16" s="18"/>
      <c r="P16" s="24"/>
      <c r="Q16" s="30"/>
      <c r="R16" s="30"/>
      <c r="S16" s="31"/>
      <c r="T16" s="30"/>
      <c r="U16" s="30"/>
      <c r="V16" s="93"/>
      <c r="W16" s="29"/>
      <c r="X16" s="30"/>
      <c r="Y16" s="33"/>
      <c r="Z16" s="2"/>
      <c r="AA16" s="30"/>
      <c r="AB16" s="30"/>
      <c r="AC16" s="30"/>
      <c r="AD16" s="31"/>
      <c r="AE16" s="30"/>
      <c r="AF16" s="35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94"/>
      <c r="AS16" s="95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0">
        <v>2019</v>
      </c>
      <c r="C17" s="33" t="s">
        <v>37</v>
      </c>
      <c r="D17" s="2" t="s">
        <v>48</v>
      </c>
      <c r="E17" s="30">
        <v>24</v>
      </c>
      <c r="F17" s="30">
        <v>3</v>
      </c>
      <c r="G17" s="30">
        <v>47</v>
      </c>
      <c r="H17" s="31">
        <v>8</v>
      </c>
      <c r="I17" s="30">
        <v>71</v>
      </c>
      <c r="J17" s="35">
        <v>0.42009999999999997</v>
      </c>
      <c r="K17" s="29">
        <v>169</v>
      </c>
      <c r="L17" s="92" t="s">
        <v>44</v>
      </c>
      <c r="M17" s="18"/>
      <c r="N17" s="18" t="s">
        <v>36</v>
      </c>
      <c r="O17" s="18"/>
      <c r="P17" s="24"/>
      <c r="Q17" s="30"/>
      <c r="R17" s="30"/>
      <c r="S17" s="31"/>
      <c r="T17" s="30"/>
      <c r="U17" s="30"/>
      <c r="V17" s="93"/>
      <c r="W17" s="29"/>
      <c r="X17" s="30"/>
      <c r="Y17" s="33"/>
      <c r="Z17" s="2"/>
      <c r="AA17" s="30"/>
      <c r="AB17" s="30"/>
      <c r="AC17" s="30"/>
      <c r="AD17" s="31"/>
      <c r="AE17" s="30"/>
      <c r="AF17" s="35"/>
      <c r="AG17" s="2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94"/>
      <c r="AS17" s="95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30">
        <v>2020</v>
      </c>
      <c r="C18" s="30" t="s">
        <v>59</v>
      </c>
      <c r="D18" s="2" t="s">
        <v>75</v>
      </c>
      <c r="E18" s="30">
        <v>16</v>
      </c>
      <c r="F18" s="30">
        <v>1</v>
      </c>
      <c r="G18" s="30">
        <v>23</v>
      </c>
      <c r="H18" s="30">
        <v>4</v>
      </c>
      <c r="I18" s="30">
        <v>56</v>
      </c>
      <c r="J18" s="35">
        <v>0.51849999999999996</v>
      </c>
      <c r="K18" s="29">
        <v>108</v>
      </c>
      <c r="L18" s="92" t="s">
        <v>44</v>
      </c>
      <c r="M18" s="18"/>
      <c r="N18" s="18" t="s">
        <v>44</v>
      </c>
      <c r="O18" s="18"/>
      <c r="P18" s="24"/>
      <c r="Q18" s="30"/>
      <c r="R18" s="30"/>
      <c r="S18" s="31"/>
      <c r="T18" s="30"/>
      <c r="U18" s="30"/>
      <c r="V18" s="93"/>
      <c r="W18" s="29"/>
      <c r="X18" s="30"/>
      <c r="Y18" s="33"/>
      <c r="Z18" s="2"/>
      <c r="AA18" s="30"/>
      <c r="AB18" s="30"/>
      <c r="AC18" s="30"/>
      <c r="AD18" s="31"/>
      <c r="AE18" s="30"/>
      <c r="AF18" s="35"/>
      <c r="AG18" s="29"/>
      <c r="AH18" s="18"/>
      <c r="AI18" s="18"/>
      <c r="AJ18" s="18"/>
      <c r="AK18" s="18"/>
      <c r="AL18" s="24"/>
      <c r="AM18" s="30"/>
      <c r="AN18" s="30"/>
      <c r="AO18" s="30"/>
      <c r="AP18" s="30"/>
      <c r="AQ18" s="30"/>
      <c r="AR18" s="94"/>
      <c r="AS18" s="95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96" t="s">
        <v>71</v>
      </c>
      <c r="C19" s="76"/>
      <c r="D19" s="75"/>
      <c r="E19" s="74">
        <f>SUM(E4:E18)</f>
        <v>222</v>
      </c>
      <c r="F19" s="74">
        <f>SUM(F4:F18)</f>
        <v>16</v>
      </c>
      <c r="G19" s="74">
        <f>SUM(G4:G18)</f>
        <v>235</v>
      </c>
      <c r="H19" s="74">
        <f>SUM(H4:H18)</f>
        <v>65</v>
      </c>
      <c r="I19" s="74">
        <f>SUM(I4:I18)</f>
        <v>651</v>
      </c>
      <c r="J19" s="97">
        <f>PRODUCT(I19/K19)</f>
        <v>0.45365853658536587</v>
      </c>
      <c r="K19" s="80">
        <f>SUM(K4:K18)</f>
        <v>1435</v>
      </c>
      <c r="L19" s="22"/>
      <c r="M19" s="20"/>
      <c r="N19" s="98"/>
      <c r="O19" s="99"/>
      <c r="P19" s="24"/>
      <c r="Q19" s="74">
        <f>SUM(Q4:Q18)</f>
        <v>3</v>
      </c>
      <c r="R19" s="74">
        <f>SUM(R4:R18)</f>
        <v>0</v>
      </c>
      <c r="S19" s="74">
        <f>SUM(S4:S18)</f>
        <v>2</v>
      </c>
      <c r="T19" s="74">
        <f>SUM(T4:T18)</f>
        <v>0</v>
      </c>
      <c r="U19" s="74">
        <f>SUM(U4:U18)</f>
        <v>4</v>
      </c>
      <c r="V19" s="97">
        <f>PRODUCT(U19/W19)</f>
        <v>0.2</v>
      </c>
      <c r="W19" s="80">
        <f>SUM(W4:W18)</f>
        <v>20</v>
      </c>
      <c r="X19" s="16" t="s">
        <v>71</v>
      </c>
      <c r="Y19" s="17"/>
      <c r="Z19" s="15"/>
      <c r="AA19" s="74">
        <f>SUM(AA4:AA18)</f>
        <v>43</v>
      </c>
      <c r="AB19" s="74">
        <f>SUM(AB4:AB18)</f>
        <v>4</v>
      </c>
      <c r="AC19" s="74">
        <f>SUM(AC4:AC18)</f>
        <v>26</v>
      </c>
      <c r="AD19" s="74">
        <f>SUM(AD4:AD18)</f>
        <v>21</v>
      </c>
      <c r="AE19" s="74">
        <f>SUM(AE4:AE18)</f>
        <v>124</v>
      </c>
      <c r="AF19" s="97">
        <f>PRODUCT(AE19/AG19)</f>
        <v>0.48627450980392156</v>
      </c>
      <c r="AG19" s="80">
        <f>SUM(AG4:AG18)</f>
        <v>255</v>
      </c>
      <c r="AH19" s="22"/>
      <c r="AI19" s="20"/>
      <c r="AJ19" s="98"/>
      <c r="AK19" s="99"/>
      <c r="AL19" s="24"/>
      <c r="AM19" s="74">
        <f>SUM(AM4:AM18)</f>
        <v>0</v>
      </c>
      <c r="AN19" s="74">
        <f>SUM(AN4:AN18)</f>
        <v>0</v>
      </c>
      <c r="AO19" s="74">
        <f>SUM(AO4:AO18)</f>
        <v>0</v>
      </c>
      <c r="AP19" s="74">
        <f>SUM(AP4:AP18)</f>
        <v>0</v>
      </c>
      <c r="AQ19" s="74">
        <f>SUM(AQ4:AQ18)</f>
        <v>0</v>
      </c>
      <c r="AR19" s="97">
        <v>0</v>
      </c>
      <c r="AS19" s="91">
        <f>SUM(AS4:AS18)</f>
        <v>0</v>
      </c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40"/>
      <c r="K20" s="29"/>
      <c r="L20" s="24"/>
      <c r="M20" s="24"/>
      <c r="N20" s="24"/>
      <c r="O20" s="24"/>
      <c r="P20" s="39"/>
      <c r="Q20" s="39"/>
      <c r="R20" s="42"/>
      <c r="S20" s="39"/>
      <c r="T20" s="39"/>
      <c r="U20" s="24"/>
      <c r="V20" s="24"/>
      <c r="W20" s="29"/>
      <c r="X20" s="39"/>
      <c r="Y20" s="39"/>
      <c r="Z20" s="39"/>
      <c r="AA20" s="39"/>
      <c r="AB20" s="39"/>
      <c r="AC20" s="39"/>
      <c r="AD20" s="39"/>
      <c r="AE20" s="39"/>
      <c r="AF20" s="40"/>
      <c r="AG20" s="29"/>
      <c r="AH20" s="24"/>
      <c r="AI20" s="24"/>
      <c r="AJ20" s="24"/>
      <c r="AK20" s="24"/>
      <c r="AL20" s="39"/>
      <c r="AM20" s="39"/>
      <c r="AN20" s="42"/>
      <c r="AO20" s="39"/>
      <c r="AP20" s="39"/>
      <c r="AQ20" s="24"/>
      <c r="AR20" s="24"/>
      <c r="AS20" s="2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100" t="s">
        <v>72</v>
      </c>
      <c r="C21" s="101"/>
      <c r="D21" s="102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73</v>
      </c>
      <c r="O21" s="18" t="s">
        <v>74</v>
      </c>
      <c r="Q21" s="42"/>
      <c r="R21" s="42" t="s">
        <v>39</v>
      </c>
      <c r="S21" s="42"/>
      <c r="T21" s="39" t="s">
        <v>47</v>
      </c>
      <c r="U21" s="24"/>
      <c r="V21" s="29"/>
      <c r="W21" s="29"/>
      <c r="X21" s="83"/>
      <c r="Y21" s="83"/>
      <c r="Z21" s="83"/>
      <c r="AA21" s="83"/>
      <c r="AB21" s="83"/>
      <c r="AC21" s="42"/>
      <c r="AD21" s="42"/>
      <c r="AE21" s="42"/>
      <c r="AF21" s="39"/>
      <c r="AG21" s="39"/>
      <c r="AH21" s="39"/>
      <c r="AI21" s="39"/>
      <c r="AJ21" s="39"/>
      <c r="AK21" s="39"/>
      <c r="AM21" s="29"/>
      <c r="AN21" s="83"/>
      <c r="AO21" s="83"/>
      <c r="AP21" s="83"/>
      <c r="AQ21" s="83"/>
      <c r="AR21" s="83"/>
      <c r="AS21" s="83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44" t="s">
        <v>12</v>
      </c>
      <c r="C22" s="12"/>
      <c r="D22" s="46"/>
      <c r="E22" s="103">
        <v>28</v>
      </c>
      <c r="F22" s="103">
        <v>0</v>
      </c>
      <c r="G22" s="103">
        <v>10</v>
      </c>
      <c r="H22" s="103">
        <v>2</v>
      </c>
      <c r="I22" s="103">
        <v>37</v>
      </c>
      <c r="J22" s="104">
        <v>0.28199999999999997</v>
      </c>
      <c r="K22" s="39">
        <f>PRODUCT(I22/J22)</f>
        <v>131.20567375886526</v>
      </c>
      <c r="L22" s="105">
        <f>PRODUCT((F22+G22)/E22)</f>
        <v>0.35714285714285715</v>
      </c>
      <c r="M22" s="105">
        <f>PRODUCT(H22/E22)</f>
        <v>7.1428571428571425E-2</v>
      </c>
      <c r="N22" s="105">
        <f>PRODUCT((F22+G22+H22)/E22)</f>
        <v>0.42857142857142855</v>
      </c>
      <c r="O22" s="105">
        <f>PRODUCT(I22/E22)</f>
        <v>1.3214285714285714</v>
      </c>
      <c r="Q22" s="42"/>
      <c r="R22" s="42"/>
      <c r="S22" s="42"/>
      <c r="T22" s="39" t="s">
        <v>51</v>
      </c>
      <c r="U22" s="39"/>
      <c r="V22" s="39"/>
      <c r="W22" s="39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42"/>
      <c r="AO22" s="42"/>
      <c r="AP22" s="42"/>
      <c r="AQ22" s="42"/>
      <c r="AR22" s="42"/>
      <c r="AS22" s="42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25">
      <c r="A23" s="39"/>
      <c r="B23" s="106" t="s">
        <v>56</v>
      </c>
      <c r="C23" s="107"/>
      <c r="D23" s="108"/>
      <c r="E23" s="103">
        <f>PRODUCT(E19+Q19)</f>
        <v>225</v>
      </c>
      <c r="F23" s="103">
        <f>PRODUCT(F19+R19)</f>
        <v>16</v>
      </c>
      <c r="G23" s="103">
        <f>PRODUCT(G19+S19)</f>
        <v>237</v>
      </c>
      <c r="H23" s="103">
        <f>PRODUCT(H19+T19)</f>
        <v>65</v>
      </c>
      <c r="I23" s="103">
        <f>PRODUCT(I19+U19)</f>
        <v>655</v>
      </c>
      <c r="J23" s="104">
        <f>PRODUCT(I23/K23)</f>
        <v>0.45017182130584193</v>
      </c>
      <c r="K23" s="39">
        <f>PRODUCT(K19+W19)</f>
        <v>1455</v>
      </c>
      <c r="L23" s="105">
        <f>PRODUCT((F23+G23)/E23)</f>
        <v>1.1244444444444444</v>
      </c>
      <c r="M23" s="105">
        <f>PRODUCT(H23/E23)</f>
        <v>0.28888888888888886</v>
      </c>
      <c r="N23" s="105">
        <f>PRODUCT((F23+G23+H23)/E23)</f>
        <v>1.4133333333333333</v>
      </c>
      <c r="O23" s="105">
        <f>PRODUCT(I23/E23)</f>
        <v>2.911111111111111</v>
      </c>
      <c r="Q23" s="42"/>
      <c r="R23" s="42"/>
      <c r="S23" s="42"/>
      <c r="T23" s="61" t="s">
        <v>40</v>
      </c>
      <c r="U23" s="39"/>
      <c r="V23" s="39"/>
      <c r="W23" s="39"/>
      <c r="X23" s="39"/>
      <c r="Y23" s="39"/>
      <c r="Z23" s="39"/>
      <c r="AA23" s="39"/>
      <c r="AB23" s="39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x14ac:dyDescent="0.25">
      <c r="A24" s="39"/>
      <c r="B24" s="68" t="s">
        <v>68</v>
      </c>
      <c r="C24" s="69"/>
      <c r="D24" s="70"/>
      <c r="E24" s="103">
        <f>PRODUCT(AA19+AM19)</f>
        <v>43</v>
      </c>
      <c r="F24" s="103">
        <f>PRODUCT(AB19+AN19)</f>
        <v>4</v>
      </c>
      <c r="G24" s="103">
        <f>PRODUCT(AC19+AO19)</f>
        <v>26</v>
      </c>
      <c r="H24" s="103">
        <f>PRODUCT(AD19+AP19)</f>
        <v>21</v>
      </c>
      <c r="I24" s="103">
        <f>PRODUCT(AE19+AQ19)</f>
        <v>124</v>
      </c>
      <c r="J24" s="104">
        <f>PRODUCT(I24/K24)</f>
        <v>0.48627450980392156</v>
      </c>
      <c r="K24" s="24">
        <f>PRODUCT(AG19+AS19)</f>
        <v>255</v>
      </c>
      <c r="L24" s="105">
        <f>PRODUCT((F24+G24)/E24)</f>
        <v>0.69767441860465118</v>
      </c>
      <c r="M24" s="105">
        <f>PRODUCT(H24/E24)</f>
        <v>0.48837209302325579</v>
      </c>
      <c r="N24" s="105">
        <f>PRODUCT((F24+G24+H24)/E24)</f>
        <v>1.1860465116279071</v>
      </c>
      <c r="O24" s="105">
        <f>PRODUCT(I24/E24)</f>
        <v>2.8837209302325579</v>
      </c>
      <c r="Q24" s="42"/>
      <c r="R24" s="42"/>
      <c r="S24" s="39"/>
      <c r="T24" s="39" t="s">
        <v>58</v>
      </c>
      <c r="U24" s="24"/>
      <c r="V24" s="24"/>
      <c r="W24" s="39"/>
      <c r="X24" s="39"/>
      <c r="Y24" s="39"/>
      <c r="Z24" s="39"/>
      <c r="AA24" s="39"/>
      <c r="AB24" s="39"/>
      <c r="AC24" s="42"/>
      <c r="AD24" s="42"/>
      <c r="AE24" s="42"/>
      <c r="AF24" s="42"/>
      <c r="AG24" s="42"/>
      <c r="AH24" s="42"/>
      <c r="AI24" s="42"/>
      <c r="AJ24" s="42"/>
      <c r="AK24" s="39"/>
      <c r="AL24" s="24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x14ac:dyDescent="0.25">
      <c r="A25" s="39"/>
      <c r="B25" s="109" t="s">
        <v>71</v>
      </c>
      <c r="C25" s="110"/>
      <c r="D25" s="111"/>
      <c r="E25" s="103">
        <f>SUM(E22:E24)</f>
        <v>296</v>
      </c>
      <c r="F25" s="103">
        <f t="shared" ref="F25:I25" si="0">SUM(F22:F24)</f>
        <v>20</v>
      </c>
      <c r="G25" s="103">
        <f t="shared" si="0"/>
        <v>273</v>
      </c>
      <c r="H25" s="103">
        <f t="shared" si="0"/>
        <v>88</v>
      </c>
      <c r="I25" s="103">
        <f t="shared" si="0"/>
        <v>816</v>
      </c>
      <c r="J25" s="104">
        <f>PRODUCT(I25/K25)</f>
        <v>0.44318785871114363</v>
      </c>
      <c r="K25" s="39">
        <f>SUM(K22:K24)</f>
        <v>1841.2056737588653</v>
      </c>
      <c r="L25" s="105">
        <f>PRODUCT((F25+G25)/E25)</f>
        <v>0.98986486486486491</v>
      </c>
      <c r="M25" s="105">
        <f>PRODUCT(H25/E25)</f>
        <v>0.29729729729729731</v>
      </c>
      <c r="N25" s="105">
        <f>PRODUCT((F25+G25+H25)/E25)</f>
        <v>1.2871621621621621</v>
      </c>
      <c r="O25" s="105">
        <f>PRODUCT(I25/E25)</f>
        <v>2.7567567567567566</v>
      </c>
      <c r="Q25" s="24"/>
      <c r="R25" s="24"/>
      <c r="S25" s="24"/>
      <c r="T25" s="39" t="s">
        <v>76</v>
      </c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24"/>
      <c r="F26" s="24"/>
      <c r="G26" s="24"/>
      <c r="H26" s="24"/>
      <c r="I26" s="24"/>
      <c r="J26" s="39"/>
      <c r="K26" s="39"/>
      <c r="L26" s="24"/>
      <c r="M26" s="24"/>
      <c r="N26" s="24"/>
      <c r="O26" s="24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J84" s="39"/>
      <c r="K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J85" s="39"/>
      <c r="K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J86" s="39"/>
      <c r="K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39"/>
      <c r="R95" s="39"/>
      <c r="S95" s="39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39"/>
      <c r="R96" s="39"/>
      <c r="S96" s="39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39"/>
      <c r="R97" s="39"/>
      <c r="S97" s="39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9"/>
      <c r="AL178" s="24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9"/>
      <c r="AL179" s="24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A180" s="39"/>
      <c r="B180" s="39"/>
      <c r="C180" s="39"/>
      <c r="D180" s="39"/>
      <c r="L180"/>
      <c r="M180"/>
      <c r="N180"/>
      <c r="O180"/>
      <c r="P180"/>
      <c r="Q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9"/>
      <c r="AL180" s="24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A181" s="39"/>
      <c r="B181" s="39"/>
      <c r="C181" s="39"/>
      <c r="D181" s="39"/>
      <c r="L181"/>
      <c r="M181"/>
      <c r="N181"/>
      <c r="O181"/>
      <c r="P181"/>
      <c r="Q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9"/>
      <c r="AL181" s="24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</row>
    <row r="182" spans="1:57" ht="14.25" x14ac:dyDescent="0.2">
      <c r="A182" s="39"/>
      <c r="B182" s="39"/>
      <c r="C182" s="39"/>
      <c r="D182" s="39"/>
      <c r="L182"/>
      <c r="M182"/>
      <c r="N182"/>
      <c r="O182"/>
      <c r="P182"/>
      <c r="Q182" s="24"/>
      <c r="R182" s="24"/>
      <c r="S182" s="24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9"/>
      <c r="AL182" s="24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9"/>
      <c r="AL183" s="24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9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9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39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39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39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39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24"/>
      <c r="AL190" s="24"/>
    </row>
    <row r="191" spans="1:57" x14ac:dyDescent="0.25">
      <c r="R191" s="29"/>
      <c r="S191" s="29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</row>
    <row r="192" spans="1:57" x14ac:dyDescent="0.25">
      <c r="R192" s="29"/>
      <c r="S192" s="29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</row>
    <row r="193" spans="12:38" x14ac:dyDescent="0.25">
      <c r="R193" s="29"/>
      <c r="S193" s="29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</row>
    <row r="194" spans="12:38" x14ac:dyDescent="0.25">
      <c r="L194"/>
      <c r="M194"/>
      <c r="N194"/>
      <c r="O194"/>
      <c r="P194"/>
      <c r="R194" s="29"/>
      <c r="S194" s="29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x14ac:dyDescent="0.25">
      <c r="L218"/>
      <c r="M218"/>
      <c r="N218"/>
      <c r="O218"/>
      <c r="P218"/>
      <c r="R218" s="29"/>
      <c r="S218" s="29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  <row r="220" spans="12:38" ht="14.25" x14ac:dyDescent="0.2">
      <c r="L220"/>
      <c r="M220"/>
      <c r="N220"/>
      <c r="O220"/>
      <c r="P220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/>
      <c r="AL220"/>
    </row>
    <row r="221" spans="12:38" ht="14.25" x14ac:dyDescent="0.2">
      <c r="L221"/>
      <c r="M221"/>
      <c r="N221"/>
      <c r="O221"/>
      <c r="P221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/>
      <c r="AL221"/>
    </row>
    <row r="222" spans="12:38" ht="14.25" x14ac:dyDescent="0.2">
      <c r="L222"/>
      <c r="M222"/>
      <c r="N222"/>
      <c r="O222"/>
      <c r="P22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/>
      <c r="AL222"/>
    </row>
  </sheetData>
  <sortState ref="B17:X18">
    <sortCondition ref="B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2020-09-08T18:54:43Z</dcterms:modified>
</cp:coreProperties>
</file>