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0" i="1" l="1"/>
  <c r="J40" i="1"/>
  <c r="I40" i="1"/>
  <c r="H40" i="1"/>
  <c r="K44" i="1"/>
  <c r="J44" i="1"/>
  <c r="I44" i="1"/>
  <c r="H44" i="1"/>
  <c r="K36" i="1"/>
  <c r="J36" i="1"/>
  <c r="I36" i="1"/>
  <c r="H36" i="1"/>
  <c r="K35" i="1"/>
  <c r="J35" i="1"/>
  <c r="I35" i="1"/>
  <c r="H35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O11" i="5" l="1"/>
  <c r="N11" i="5"/>
  <c r="M11" i="5"/>
  <c r="L11" i="5"/>
  <c r="K11" i="5"/>
  <c r="AS8" i="5"/>
  <c r="AQ8" i="5"/>
  <c r="AP8" i="5"/>
  <c r="AO8" i="5"/>
  <c r="AN8" i="5"/>
  <c r="AM8" i="5"/>
  <c r="E13" i="5" s="1"/>
  <c r="AG8" i="5"/>
  <c r="AE8" i="5"/>
  <c r="AD8" i="5"/>
  <c r="H13" i="5" s="1"/>
  <c r="AC8" i="5"/>
  <c r="AB8" i="5"/>
  <c r="F13" i="5" s="1"/>
  <c r="AA8" i="5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F8" i="5"/>
  <c r="F12" i="5" s="1"/>
  <c r="F14" i="5" s="1"/>
  <c r="E8" i="5"/>
  <c r="E12" i="5" s="1"/>
  <c r="E14" i="5" l="1"/>
  <c r="M14" i="5" s="1"/>
  <c r="G12" i="5"/>
  <c r="G13" i="5"/>
  <c r="O12" i="5"/>
  <c r="K14" i="5"/>
  <c r="L12" i="5"/>
  <c r="N12" i="5"/>
  <c r="M12" i="5"/>
  <c r="I14" i="5"/>
  <c r="G14" i="5"/>
  <c r="N14" i="5" s="1"/>
  <c r="I13" i="5"/>
  <c r="P14" i="3"/>
  <c r="M14" i="3"/>
  <c r="I14" i="3"/>
  <c r="G14" i="3"/>
  <c r="M8" i="3"/>
  <c r="I8" i="3"/>
  <c r="G8" i="3"/>
  <c r="L14" i="5" l="1"/>
  <c r="O14" i="5"/>
</calcChain>
</file>

<file path=xl/sharedStrings.xml><?xml version="1.0" encoding="utf-8"?>
<sst xmlns="http://schemas.openxmlformats.org/spreadsheetml/2006/main" count="457" uniqueCount="242">
  <si>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</si>
  <si>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</si>
  <si>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</si>
  <si>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</si>
  <si>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</si>
  <si>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</si>
  <si>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</si>
  <si>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</si>
  <si>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</si>
  <si>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</si>
  <si>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</si>
  <si>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</si>
  <si>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</si>
  <si>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</si>
  <si>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</si>
  <si>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</si>
  <si>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</si>
  <si>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</si>
  <si>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</si>
  <si>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</si>
  <si>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</si>
  <si>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</si>
  <si>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</si>
  <si>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</si>
  <si>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</si>
  <si>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</si>
  <si>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</si>
  <si>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</si>
  <si>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</si>
  <si>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</si>
  <si>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</si>
  <si>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</si>
  <si>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</si>
  <si>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</si>
  <si>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</si>
  <si>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</si>
  <si>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</si>
  <si>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</si>
  <si>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</si>
  <si>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</si>
  <si>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</si>
  <si>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</si>
  <si>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</si>
  <si>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</si>
  <si>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</si>
  <si>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</si>
  <si>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</si>
  <si>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</si>
  <si>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</si>
  <si>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</si>
  <si>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</si>
  <si>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</si>
  <si>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</si>
  <si>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</si>
  <si>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</si>
  <si>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</si>
  <si>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</si>
  <si>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</si>
  <si>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</si>
  <si>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</si>
  <si>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</si>
  <si>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0/1</t>
  </si>
  <si>
    <t>Itä</t>
  </si>
  <si>
    <t>2/4</t>
  </si>
  <si>
    <t>A - POJAT</t>
  </si>
  <si>
    <t>1.</t>
  </si>
  <si>
    <t>2/5</t>
  </si>
  <si>
    <t>4.</t>
  </si>
  <si>
    <t>7.</t>
  </si>
  <si>
    <t>jok</t>
  </si>
  <si>
    <t>8.</t>
  </si>
  <si>
    <t>KiPa</t>
  </si>
  <si>
    <t>11.</t>
  </si>
  <si>
    <t>02.08. 2003  Sotkamo</t>
  </si>
  <si>
    <t>0/0</t>
  </si>
  <si>
    <t>ykköspesis</t>
  </si>
  <si>
    <t>IPV</t>
  </si>
  <si>
    <t xml:space="preserve">      Mitalit</t>
  </si>
  <si>
    <t>Jarkko Rautio</t>
  </si>
  <si>
    <t>21.11.1978</t>
  </si>
  <si>
    <t>2.</t>
  </si>
  <si>
    <t>10.</t>
  </si>
  <si>
    <t>9.</t>
  </si>
  <si>
    <t>PattU</t>
  </si>
  <si>
    <t>PattU = Pattijoen Urheilijat  (1928)</t>
  </si>
  <si>
    <t>KiPa = Kiteen Pallo-90  (1990)</t>
  </si>
  <si>
    <t>13.05. 2000  AA - IPV  1-0  (2-2, 11-7)</t>
  </si>
  <si>
    <t>07.08. 2001  IPV - Tahko  0-2  (7-10, 2-3)</t>
  </si>
  <si>
    <t>12.08. 2001  IPV - AA  2-0  (9-4, 12-6)</t>
  </si>
  <si>
    <t>54.  ottelu</t>
  </si>
  <si>
    <t>56.  ottelu</t>
  </si>
  <si>
    <t xml:space="preserve">  21 v   5 kk 22 pv</t>
  </si>
  <si>
    <t xml:space="preserve">  22 v   7 kk 17 pv</t>
  </si>
  <si>
    <t xml:space="preserve">  22 v   7 kk 22 pv</t>
  </si>
  <si>
    <t>YKKÖSPESIS</t>
  </si>
  <si>
    <t>MIEHET</t>
  </si>
  <si>
    <t>06.08. 2000  Oulu</t>
  </si>
  <si>
    <t xml:space="preserve">  2-1  (5-6, 2-0, 1-1, 4-3)</t>
  </si>
  <si>
    <t>Olli Viljaranta</t>
  </si>
  <si>
    <t>15.07. 2001  Hamina</t>
  </si>
  <si>
    <t xml:space="preserve">  0-2  (1-4, 1-2)</t>
  </si>
  <si>
    <t>3v</t>
  </si>
  <si>
    <t>30.06. 2002  Seinäjoki</t>
  </si>
  <si>
    <t xml:space="preserve">  0-2  (2-3, 4-9)</t>
  </si>
  <si>
    <t>Pasi Virtanen</t>
  </si>
  <si>
    <t xml:space="preserve">  1-0  (1-1, 1-0)</t>
  </si>
  <si>
    <t>Länsi</t>
  </si>
  <si>
    <t>II p</t>
  </si>
  <si>
    <t>Santeri Haipus</t>
  </si>
  <si>
    <t>Ikä ensimmäisessä ottelussa</t>
  </si>
  <si>
    <t>21 v  8 kk  16 pv</t>
  </si>
  <si>
    <t>16.08. 1997  Hyvinkää</t>
  </si>
  <si>
    <t xml:space="preserve">  0-2  (0-7, 2-3)</t>
  </si>
  <si>
    <t>Jukka Varonen</t>
  </si>
  <si>
    <t>2053</t>
  </si>
  <si>
    <t>27.06. 1998  Sotkamo</t>
  </si>
  <si>
    <t xml:space="preserve">  1-0  (2-2, 6-2)</t>
  </si>
  <si>
    <t>2v</t>
  </si>
  <si>
    <t>Rauno Tuomainen</t>
  </si>
  <si>
    <t>3518</t>
  </si>
  <si>
    <t>2/6</t>
  </si>
  <si>
    <t>1/5</t>
  </si>
  <si>
    <t>1/1</t>
  </si>
  <si>
    <t>1/2</t>
  </si>
  <si>
    <t>1/4</t>
  </si>
  <si>
    <t>5/6</t>
  </si>
  <si>
    <t>9/18</t>
  </si>
  <si>
    <t>8/17</t>
  </si>
  <si>
    <t>4/9</t>
  </si>
  <si>
    <t>6/6</t>
  </si>
  <si>
    <t>4/4</t>
  </si>
  <si>
    <t>2/2</t>
  </si>
  <si>
    <t>10/15</t>
  </si>
  <si>
    <t>4/6</t>
  </si>
  <si>
    <t>6/9</t>
  </si>
  <si>
    <t>Jatkosarjakarsinta; 0-2  ViVe</t>
  </si>
  <si>
    <t>4-3  Tahko</t>
  </si>
  <si>
    <t>0-4  SoJy</t>
  </si>
  <si>
    <t>1-2  KoU</t>
  </si>
  <si>
    <t xml:space="preserve">      Runkosarja TOP-30</t>
  </si>
  <si>
    <t>20.</t>
  </si>
  <si>
    <t>28.</t>
  </si>
  <si>
    <t>26.</t>
  </si>
  <si>
    <t>15.</t>
  </si>
  <si>
    <t>18.</t>
  </si>
  <si>
    <t>13.</t>
  </si>
  <si>
    <t>22.</t>
  </si>
  <si>
    <t>Ylempi loppusarja TOP-10</t>
  </si>
  <si>
    <t xml:space="preserve"> Vuoden tulokas  2000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</si>
  <si>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</si>
  <si>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</si>
  <si>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</si>
  <si>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</si>
  <si>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</si>
  <si>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</si>
  <si>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</si>
  <si>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</si>
  <si>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IPV = Imatran Pallo-Veikot  (1955),  kasvattajaseura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</si>
  <si>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</si>
  <si>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</si>
  <si>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</si>
  <si>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</si>
  <si>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</si>
  <si>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</si>
  <si>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1945 - 2007</t>
  </si>
  <si>
    <t xml:space="preserve"> 200</t>
  </si>
  <si>
    <t>204.</t>
  </si>
  <si>
    <t>180.</t>
  </si>
  <si>
    <t>145.</t>
  </si>
  <si>
    <t>115.</t>
  </si>
  <si>
    <t>142.</t>
  </si>
  <si>
    <t xml:space="preserve"> Etenijätilasto</t>
  </si>
  <si>
    <t>114.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</si>
  <si>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</si>
  <si>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</si>
  <si>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</si>
  <si>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</si>
  <si>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>412.</t>
  </si>
  <si>
    <t>312.</t>
  </si>
  <si>
    <t>194.</t>
  </si>
  <si>
    <t>138.</t>
  </si>
  <si>
    <t>125.</t>
  </si>
  <si>
    <t>119.   19.07. 2007  KiPa - KPL  0-1</t>
  </si>
  <si>
    <t>186. ottelu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</si>
  <si>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</si>
  <si>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</si>
  <si>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</si>
  <si>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</si>
  <si>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</si>
  <si>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</si>
  <si>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1979 - 2003</t>
  </si>
  <si>
    <t xml:space="preserve"> 1979 - 2004</t>
  </si>
  <si>
    <t xml:space="preserve"> 1979 - 2005</t>
  </si>
  <si>
    <t>484.</t>
  </si>
  <si>
    <t>356.</t>
  </si>
  <si>
    <t>279.</t>
  </si>
  <si>
    <t>221.</t>
  </si>
  <si>
    <t>187.</t>
  </si>
  <si>
    <t>159.</t>
  </si>
  <si>
    <t>1248.</t>
  </si>
  <si>
    <t>1165.</t>
  </si>
  <si>
    <t>912.</t>
  </si>
  <si>
    <t>892.</t>
  </si>
  <si>
    <t>905.</t>
  </si>
  <si>
    <t>900.</t>
  </si>
  <si>
    <t>897.</t>
  </si>
  <si>
    <t>694.</t>
  </si>
  <si>
    <t>456.</t>
  </si>
  <si>
    <t>307.</t>
  </si>
  <si>
    <t>217.</t>
  </si>
  <si>
    <t>166.</t>
  </si>
  <si>
    <t>169.</t>
  </si>
  <si>
    <t>940.</t>
  </si>
  <si>
    <t>526.</t>
  </si>
  <si>
    <t>360.</t>
  </si>
  <si>
    <t>366.</t>
  </si>
  <si>
    <t>335.</t>
  </si>
  <si>
    <t>294.</t>
  </si>
  <si>
    <t>1026.</t>
  </si>
  <si>
    <t>796.</t>
  </si>
  <si>
    <t>591.</t>
  </si>
  <si>
    <t>482.</t>
  </si>
  <si>
    <t>386.</t>
  </si>
  <si>
    <t>399.</t>
  </si>
  <si>
    <t>258.</t>
  </si>
  <si>
    <t>268.</t>
  </si>
  <si>
    <t>288.</t>
  </si>
  <si>
    <t>297.</t>
  </si>
  <si>
    <t>309.</t>
  </si>
  <si>
    <t>132.</t>
  </si>
  <si>
    <t>146.</t>
  </si>
  <si>
    <t>170.</t>
  </si>
  <si>
    <t>186.</t>
  </si>
  <si>
    <t>212.</t>
  </si>
  <si>
    <t>201.</t>
  </si>
  <si>
    <t>210.</t>
  </si>
  <si>
    <t>219.</t>
  </si>
  <si>
    <t>216.</t>
  </si>
  <si>
    <t>246.</t>
  </si>
  <si>
    <t>261.</t>
  </si>
  <si>
    <t>276.</t>
  </si>
  <si>
    <t>287.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</si>
</sst>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6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78</v>
      </c>
      <c r="C1" s="6"/>
      <c r="D1" s="81"/>
      <c r="E1" s="89" t="s">
        <v>79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139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147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7" t="s">
        <v>77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1">
        <v>1998</v>
      </c>
      <c r="C4" s="101" t="s">
        <v>67</v>
      </c>
      <c r="D4" s="104" t="s">
        <v>76</v>
      </c>
      <c r="E4" s="101"/>
      <c r="F4" s="102" t="s">
        <v>75</v>
      </c>
      <c r="G4" s="106"/>
      <c r="H4" s="61"/>
      <c r="I4" s="101"/>
      <c r="J4" s="101"/>
      <c r="K4" s="101"/>
      <c r="L4" s="101"/>
      <c r="M4" s="101"/>
      <c r="N4" s="108"/>
      <c r="O4" s="24"/>
      <c r="P4" s="66"/>
      <c r="Q4" s="18"/>
      <c r="R4" s="18"/>
      <c r="S4" s="18"/>
      <c r="T4" s="30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01">
        <v>1999</v>
      </c>
      <c r="C5" s="101" t="s">
        <v>80</v>
      </c>
      <c r="D5" s="104" t="s">
        <v>76</v>
      </c>
      <c r="E5" s="101"/>
      <c r="F5" s="102" t="s">
        <v>75</v>
      </c>
      <c r="G5" s="106"/>
      <c r="H5" s="61"/>
      <c r="I5" s="101"/>
      <c r="J5" s="101"/>
      <c r="K5" s="101"/>
      <c r="L5" s="101"/>
      <c r="M5" s="101"/>
      <c r="N5" s="108"/>
      <c r="O5" s="24"/>
      <c r="P5" s="66"/>
      <c r="Q5" s="18"/>
      <c r="R5" s="18"/>
      <c r="S5" s="18"/>
      <c r="T5" s="30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2000</v>
      </c>
      <c r="C6" s="25" t="s">
        <v>81</v>
      </c>
      <c r="D6" s="26" t="s">
        <v>76</v>
      </c>
      <c r="E6" s="25">
        <v>28</v>
      </c>
      <c r="F6" s="25">
        <v>0</v>
      </c>
      <c r="G6" s="27">
        <v>0</v>
      </c>
      <c r="H6" s="25">
        <v>30</v>
      </c>
      <c r="I6" s="25">
        <v>137</v>
      </c>
      <c r="J6" s="25">
        <v>89</v>
      </c>
      <c r="K6" s="25">
        <v>38</v>
      </c>
      <c r="L6" s="25">
        <v>10</v>
      </c>
      <c r="M6" s="25">
        <v>0</v>
      </c>
      <c r="N6" s="28">
        <v>0.60099999999999998</v>
      </c>
      <c r="O6" s="24"/>
      <c r="P6" s="66"/>
      <c r="Q6" s="18" t="s">
        <v>140</v>
      </c>
      <c r="R6" s="18"/>
      <c r="S6" s="18" t="s">
        <v>141</v>
      </c>
      <c r="T6" s="30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>
        <v>1</v>
      </c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2001</v>
      </c>
      <c r="C7" s="25" t="s">
        <v>82</v>
      </c>
      <c r="D7" s="26" t="s">
        <v>76</v>
      </c>
      <c r="E7" s="25">
        <v>28</v>
      </c>
      <c r="F7" s="25">
        <v>1</v>
      </c>
      <c r="G7" s="27">
        <v>3</v>
      </c>
      <c r="H7" s="25">
        <v>32</v>
      </c>
      <c r="I7" s="25">
        <v>131</v>
      </c>
      <c r="J7" s="25">
        <v>80</v>
      </c>
      <c r="K7" s="25">
        <v>33</v>
      </c>
      <c r="L7" s="25">
        <v>14</v>
      </c>
      <c r="M7" s="25">
        <v>4</v>
      </c>
      <c r="N7" s="28">
        <v>0.68899999999999995</v>
      </c>
      <c r="O7" s="99"/>
      <c r="P7" s="66"/>
      <c r="Q7" s="18" t="s">
        <v>142</v>
      </c>
      <c r="R7" s="18"/>
      <c r="S7" s="18"/>
      <c r="T7" s="30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>
        <v>1</v>
      </c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2002</v>
      </c>
      <c r="C8" s="25" t="s">
        <v>81</v>
      </c>
      <c r="D8" s="26" t="s">
        <v>76</v>
      </c>
      <c r="E8" s="25">
        <v>29</v>
      </c>
      <c r="F8" s="25">
        <v>1</v>
      </c>
      <c r="G8" s="27">
        <v>1</v>
      </c>
      <c r="H8" s="25">
        <v>35</v>
      </c>
      <c r="I8" s="25">
        <v>141</v>
      </c>
      <c r="J8" s="25">
        <v>110</v>
      </c>
      <c r="K8" s="25">
        <v>24</v>
      </c>
      <c r="L8" s="25">
        <v>5</v>
      </c>
      <c r="M8" s="25">
        <v>2</v>
      </c>
      <c r="N8" s="28">
        <v>0.65600000000000003</v>
      </c>
      <c r="O8" s="99"/>
      <c r="P8" s="66"/>
      <c r="Q8" s="18" t="s">
        <v>70</v>
      </c>
      <c r="R8" s="18"/>
      <c r="S8" s="18" t="s">
        <v>143</v>
      </c>
      <c r="T8" s="30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>
        <v>1</v>
      </c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2003</v>
      </c>
      <c r="C9" s="25" t="s">
        <v>67</v>
      </c>
      <c r="D9" s="26" t="s">
        <v>83</v>
      </c>
      <c r="E9" s="25">
        <v>26</v>
      </c>
      <c r="F9" s="25">
        <v>2</v>
      </c>
      <c r="G9" s="27">
        <v>7</v>
      </c>
      <c r="H9" s="25">
        <v>33</v>
      </c>
      <c r="I9" s="25">
        <v>128</v>
      </c>
      <c r="J9" s="25">
        <v>106</v>
      </c>
      <c r="K9" s="25">
        <v>8</v>
      </c>
      <c r="L9" s="25">
        <v>5</v>
      </c>
      <c r="M9" s="25">
        <v>9</v>
      </c>
      <c r="N9" s="28">
        <v>0.64</v>
      </c>
      <c r="O9" s="99"/>
      <c r="P9" s="66"/>
      <c r="Q9" s="18" t="s">
        <v>68</v>
      </c>
      <c r="R9" s="18" t="s">
        <v>144</v>
      </c>
      <c r="S9" s="18" t="s">
        <v>145</v>
      </c>
      <c r="T9" s="30"/>
      <c r="U9" s="25">
        <v>14</v>
      </c>
      <c r="V9" s="25">
        <v>2</v>
      </c>
      <c r="W9" s="27">
        <v>1</v>
      </c>
      <c r="X9" s="25">
        <v>16</v>
      </c>
      <c r="Y9" s="25">
        <v>62</v>
      </c>
      <c r="Z9" s="28">
        <v>0.55400000000000005</v>
      </c>
      <c r="AA9" s="24"/>
      <c r="AB9" s="18"/>
      <c r="AC9" s="18" t="s">
        <v>67</v>
      </c>
      <c r="AD9" s="18"/>
      <c r="AE9" s="18" t="s">
        <v>70</v>
      </c>
      <c r="AF9" s="24"/>
      <c r="AG9" s="76" t="s">
        <v>136</v>
      </c>
      <c r="AH9" s="76" t="s">
        <v>137</v>
      </c>
      <c r="AI9" s="76" t="s">
        <v>138</v>
      </c>
      <c r="AJ9" s="76"/>
      <c r="AK9" s="24"/>
      <c r="AL9" s="25">
        <v>1</v>
      </c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2004</v>
      </c>
      <c r="C10" s="25" t="s">
        <v>81</v>
      </c>
      <c r="D10" s="26" t="s">
        <v>83</v>
      </c>
      <c r="E10" s="25">
        <v>28</v>
      </c>
      <c r="F10" s="25">
        <v>0</v>
      </c>
      <c r="G10" s="27">
        <v>2</v>
      </c>
      <c r="H10" s="25">
        <v>25</v>
      </c>
      <c r="I10" s="25">
        <v>112</v>
      </c>
      <c r="J10" s="25">
        <v>46</v>
      </c>
      <c r="K10" s="25">
        <v>53</v>
      </c>
      <c r="L10" s="25">
        <v>11</v>
      </c>
      <c r="M10" s="25">
        <v>2</v>
      </c>
      <c r="N10" s="28">
        <v>0.55700000000000005</v>
      </c>
      <c r="O10" s="99"/>
      <c r="P10" s="66"/>
      <c r="Q10" s="18" t="s">
        <v>146</v>
      </c>
      <c r="R10" s="18"/>
      <c r="S10" s="18"/>
      <c r="T10" s="30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101">
        <v>2005</v>
      </c>
      <c r="C11" s="101" t="s">
        <v>65</v>
      </c>
      <c r="D11" s="104" t="s">
        <v>76</v>
      </c>
      <c r="E11" s="102"/>
      <c r="F11" s="102" t="s">
        <v>75</v>
      </c>
      <c r="G11" s="106"/>
      <c r="H11" s="61"/>
      <c r="I11" s="104"/>
      <c r="J11" s="104"/>
      <c r="K11" s="104"/>
      <c r="L11" s="104"/>
      <c r="M11" s="101"/>
      <c r="N11" s="101"/>
      <c r="O11" s="99"/>
      <c r="P11" s="66"/>
      <c r="Q11" s="18"/>
      <c r="R11" s="18"/>
      <c r="S11" s="18"/>
      <c r="T11" s="30"/>
      <c r="U11" s="25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2006</v>
      </c>
      <c r="C12" s="25" t="s">
        <v>72</v>
      </c>
      <c r="D12" s="26" t="s">
        <v>76</v>
      </c>
      <c r="E12" s="25">
        <v>27</v>
      </c>
      <c r="F12" s="25">
        <v>0</v>
      </c>
      <c r="G12" s="27">
        <v>1</v>
      </c>
      <c r="H12" s="25">
        <v>18</v>
      </c>
      <c r="I12" s="25">
        <v>133</v>
      </c>
      <c r="J12" s="25">
        <v>80</v>
      </c>
      <c r="K12" s="25">
        <v>42</v>
      </c>
      <c r="L12" s="25">
        <v>10</v>
      </c>
      <c r="M12" s="25">
        <v>1</v>
      </c>
      <c r="N12" s="105">
        <v>0.66800000000000004</v>
      </c>
      <c r="O12" s="99"/>
      <c r="P12" s="66"/>
      <c r="Q12" s="18"/>
      <c r="R12" s="18"/>
      <c r="S12" s="18" t="s">
        <v>140</v>
      </c>
      <c r="T12" s="30"/>
      <c r="U12" s="25"/>
      <c r="V12" s="25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76"/>
      <c r="AH12" s="76"/>
      <c r="AI12" s="76"/>
      <c r="AJ12" s="76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2007</v>
      </c>
      <c r="C13" s="25" t="s">
        <v>81</v>
      </c>
      <c r="D13" s="26" t="s">
        <v>71</v>
      </c>
      <c r="E13" s="25">
        <v>25</v>
      </c>
      <c r="F13" s="25">
        <v>1</v>
      </c>
      <c r="G13" s="27">
        <v>0</v>
      </c>
      <c r="H13" s="25">
        <v>29</v>
      </c>
      <c r="I13" s="25">
        <v>111</v>
      </c>
      <c r="J13" s="25">
        <v>73</v>
      </c>
      <c r="K13" s="25">
        <v>31</v>
      </c>
      <c r="L13" s="25">
        <v>6</v>
      </c>
      <c r="M13" s="25">
        <v>1</v>
      </c>
      <c r="N13" s="105">
        <v>0.61299999999999999</v>
      </c>
      <c r="O13" s="99"/>
      <c r="P13" s="66"/>
      <c r="Q13" s="18" t="s">
        <v>145</v>
      </c>
      <c r="R13" s="18"/>
      <c r="S13" s="18"/>
      <c r="T13" s="30"/>
      <c r="U13" s="25">
        <v>2</v>
      </c>
      <c r="V13" s="25">
        <v>0</v>
      </c>
      <c r="W13" s="27">
        <v>0</v>
      </c>
      <c r="X13" s="25">
        <v>1</v>
      </c>
      <c r="Y13" s="25">
        <v>7</v>
      </c>
      <c r="Z13" s="28">
        <v>0.41199999999999998</v>
      </c>
      <c r="AA13" s="24"/>
      <c r="AB13" s="18"/>
      <c r="AC13" s="18"/>
      <c r="AD13" s="18"/>
      <c r="AE13" s="18"/>
      <c r="AF13" s="24"/>
      <c r="AG13" s="76" t="s">
        <v>135</v>
      </c>
      <c r="AH13" s="76"/>
      <c r="AI13" s="76"/>
      <c r="AJ13" s="76"/>
      <c r="AK13" s="24"/>
      <c r="AL13" s="25"/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1"/>
      <c r="B14" s="16" t="s">
        <v>7</v>
      </c>
      <c r="C14" s="17"/>
      <c r="D14" s="15"/>
      <c r="E14" s="18">
        <v>191</v>
      </c>
      <c r="F14" s="18">
        <v>5</v>
      </c>
      <c r="G14" s="18">
        <v>14</v>
      </c>
      <c r="H14" s="18">
        <v>202</v>
      </c>
      <c r="I14" s="18">
        <v>893</v>
      </c>
      <c r="J14" s="18">
        <v>584</v>
      </c>
      <c r="K14" s="18">
        <v>229</v>
      </c>
      <c r="L14" s="18">
        <v>61</v>
      </c>
      <c r="M14" s="18">
        <v>19</v>
      </c>
      <c r="N14" s="33">
        <v>0.63200000000000001</v>
      </c>
      <c r="O14" s="78"/>
      <c r="P14" s="66" t="s">
        <v>47</v>
      </c>
      <c r="Q14" s="66" t="s">
        <v>47</v>
      </c>
      <c r="R14" s="66" t="s">
        <v>47</v>
      </c>
      <c r="S14" s="66" t="s">
        <v>47</v>
      </c>
      <c r="T14" s="30"/>
      <c r="U14" s="18">
        <v>16</v>
      </c>
      <c r="V14" s="18">
        <v>2</v>
      </c>
      <c r="W14" s="18">
        <v>1</v>
      </c>
      <c r="X14" s="18">
        <v>17</v>
      </c>
      <c r="Y14" s="18">
        <v>69</v>
      </c>
      <c r="Z14" s="33">
        <v>0.53500000000000003</v>
      </c>
      <c r="AA14" s="78"/>
      <c r="AB14" s="66" t="s">
        <v>47</v>
      </c>
      <c r="AC14" s="66" t="s">
        <v>47</v>
      </c>
      <c r="AD14" s="66" t="s">
        <v>47</v>
      </c>
      <c r="AE14" s="66" t="s">
        <v>47</v>
      </c>
      <c r="AF14" s="24"/>
      <c r="AG14" s="66" t="s">
        <v>122</v>
      </c>
      <c r="AH14" s="66" t="s">
        <v>61</v>
      </c>
      <c r="AI14" s="66" t="s">
        <v>61</v>
      </c>
      <c r="AJ14" s="66" t="s">
        <v>74</v>
      </c>
      <c r="AK14" s="24"/>
      <c r="AL14" s="18">
        <v>4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39"/>
    </row>
    <row r="15" spans="1:44" s="4" customFormat="1" ht="15" customHeight="1" x14ac:dyDescent="0.25">
      <c r="A15" s="1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69"/>
      <c r="O15" s="24"/>
      <c r="P15" s="22"/>
      <c r="Q15" s="20"/>
      <c r="R15" s="70"/>
      <c r="S15" s="71"/>
      <c r="T15" s="24"/>
      <c r="U15" s="17"/>
      <c r="V15" s="14"/>
      <c r="W15" s="14"/>
      <c r="X15" s="14"/>
      <c r="Y15" s="14"/>
      <c r="Z15" s="15"/>
      <c r="AA15" s="24"/>
      <c r="AB15" s="72"/>
      <c r="AC15" s="73"/>
      <c r="AD15" s="70"/>
      <c r="AE15" s="71"/>
      <c r="AF15" s="24"/>
      <c r="AG15" s="74">
        <v>1</v>
      </c>
      <c r="AH15" s="75">
        <v>0</v>
      </c>
      <c r="AI15" s="75">
        <v>0</v>
      </c>
      <c r="AJ15" s="152">
        <v>0</v>
      </c>
      <c r="AK15" s="24"/>
      <c r="AL15" s="17"/>
      <c r="AM15" s="14"/>
      <c r="AN15" s="14"/>
      <c r="AO15" s="14"/>
      <c r="AP15" s="14"/>
      <c r="AQ15" s="15"/>
      <c r="AR15" s="39"/>
    </row>
    <row r="16" spans="1:44" ht="15" customHeight="1" x14ac:dyDescent="0.25">
      <c r="A16" s="2"/>
      <c r="B16" s="26" t="s">
        <v>2</v>
      </c>
      <c r="C16" s="29"/>
      <c r="D16" s="34">
        <v>675.99999999999989</v>
      </c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5"/>
      <c r="P16" s="24"/>
      <c r="Q16" s="24"/>
      <c r="R16" s="24"/>
      <c r="S16" s="24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24"/>
      <c r="AG16" s="35"/>
      <c r="AH16" s="35"/>
      <c r="AI16" s="35"/>
      <c r="AJ16" s="35"/>
      <c r="AK16" s="24"/>
      <c r="AL16" s="35"/>
      <c r="AM16" s="35"/>
      <c r="AN16" s="35"/>
      <c r="AO16" s="35"/>
      <c r="AP16" s="35"/>
      <c r="AQ16" s="35"/>
      <c r="AR16" s="39"/>
    </row>
    <row r="17" spans="1:45" s="4" customFormat="1" ht="15" customHeight="1" x14ac:dyDescent="0.25">
      <c r="A17" s="2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0"/>
      <c r="P17" s="30"/>
      <c r="Q17" s="30"/>
      <c r="R17" s="30"/>
      <c r="S17" s="30"/>
      <c r="T17" s="30"/>
      <c r="U17" s="35"/>
      <c r="V17" s="38"/>
      <c r="W17" s="35"/>
      <c r="X17" s="35"/>
      <c r="Y17" s="35"/>
      <c r="Z17" s="35"/>
      <c r="AA17" s="35"/>
      <c r="AB17" s="35"/>
      <c r="AC17" s="35"/>
      <c r="AD17" s="35"/>
      <c r="AE17" s="35"/>
      <c r="AF17" s="24"/>
      <c r="AG17" s="35"/>
      <c r="AH17" s="35"/>
      <c r="AI17" s="35"/>
      <c r="AJ17" s="35"/>
      <c r="AK17" s="24"/>
      <c r="AL17" s="35"/>
      <c r="AM17" s="35"/>
      <c r="AN17" s="35"/>
      <c r="AO17" s="35"/>
      <c r="AP17" s="35"/>
      <c r="AQ17" s="35"/>
      <c r="AR17" s="39"/>
    </row>
    <row r="18" spans="1:45" ht="15" customHeight="1" x14ac:dyDescent="0.25">
      <c r="A18" s="2"/>
      <c r="B18" s="22" t="s">
        <v>24</v>
      </c>
      <c r="C18" s="40"/>
      <c r="D18" s="4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5"/>
      <c r="K18" s="18" t="s">
        <v>26</v>
      </c>
      <c r="L18" s="18" t="s">
        <v>27</v>
      </c>
      <c r="M18" s="18" t="s">
        <v>28</v>
      </c>
      <c r="N18" s="18" t="s">
        <v>21</v>
      </c>
      <c r="O18" s="24"/>
      <c r="P18" s="41" t="s">
        <v>29</v>
      </c>
      <c r="Q18" s="12"/>
      <c r="R18" s="12"/>
      <c r="S18" s="12"/>
      <c r="T18" s="42"/>
      <c r="U18" s="42"/>
      <c r="V18" s="42"/>
      <c r="W18" s="42"/>
      <c r="X18" s="42"/>
      <c r="Y18" s="12"/>
      <c r="Z18" s="12"/>
      <c r="AA18" s="12"/>
      <c r="AB18" s="42"/>
      <c r="AC18" s="153"/>
      <c r="AD18" s="12"/>
      <c r="AE18" s="43"/>
      <c r="AF18" s="24"/>
      <c r="AG18" s="41" t="s">
        <v>56</v>
      </c>
      <c r="AH18" s="12"/>
      <c r="AI18" s="42"/>
      <c r="AJ18" s="43"/>
      <c r="AK18" s="24"/>
      <c r="AL18" s="10" t="s">
        <v>57</v>
      </c>
      <c r="AM18" s="12"/>
      <c r="AN18" s="12"/>
      <c r="AO18" s="12"/>
      <c r="AP18" s="12"/>
      <c r="AQ18" s="43"/>
      <c r="AR18" s="39"/>
    </row>
    <row r="19" spans="1:45" ht="15" customHeight="1" x14ac:dyDescent="0.25">
      <c r="A19" s="2"/>
      <c r="B19" s="41" t="s">
        <v>12</v>
      </c>
      <c r="C19" s="12"/>
      <c r="D19" s="43"/>
      <c r="E19" s="25">
        <v>191</v>
      </c>
      <c r="F19" s="25">
        <v>5</v>
      </c>
      <c r="G19" s="25">
        <v>14</v>
      </c>
      <c r="H19" s="25">
        <v>202</v>
      </c>
      <c r="I19" s="25">
        <v>893</v>
      </c>
      <c r="J19" s="35"/>
      <c r="K19" s="44">
        <v>9.947643979057591E-2</v>
      </c>
      <c r="L19" s="44">
        <v>1.0575916230366491</v>
      </c>
      <c r="M19" s="44">
        <v>4.6753926701570681</v>
      </c>
      <c r="N19" s="32">
        <v>0.63200000000000001</v>
      </c>
      <c r="O19" s="24"/>
      <c r="P19" s="164" t="s">
        <v>9</v>
      </c>
      <c r="Q19" s="179"/>
      <c r="R19" s="180" t="s">
        <v>86</v>
      </c>
      <c r="S19" s="165"/>
      <c r="T19" s="165"/>
      <c r="U19" s="165"/>
      <c r="V19" s="165"/>
      <c r="W19" s="165"/>
      <c r="X19" s="165"/>
      <c r="Y19" s="181"/>
      <c r="Z19" s="182" t="s">
        <v>58</v>
      </c>
      <c r="AA19" s="165"/>
      <c r="AB19" s="165"/>
      <c r="AC19" s="183" t="s">
        <v>91</v>
      </c>
      <c r="AD19" s="184"/>
      <c r="AE19" s="166"/>
      <c r="AF19" s="24"/>
      <c r="AG19" s="185"/>
      <c r="AH19" s="194"/>
      <c r="AI19" s="165"/>
      <c r="AJ19" s="166"/>
      <c r="AK19" s="24"/>
      <c r="AL19" s="164"/>
      <c r="AM19" s="181"/>
      <c r="AN19" s="165"/>
      <c r="AO19" s="165"/>
      <c r="AP19" s="165"/>
      <c r="AQ19" s="166"/>
      <c r="AR19" s="39"/>
    </row>
    <row r="20" spans="1:45" ht="15" customHeight="1" x14ac:dyDescent="0.25">
      <c r="A20" s="2"/>
      <c r="B20" s="45" t="s">
        <v>14</v>
      </c>
      <c r="C20" s="46"/>
      <c r="D20" s="47"/>
      <c r="E20" s="25">
        <v>16</v>
      </c>
      <c r="F20" s="25">
        <v>2</v>
      </c>
      <c r="G20" s="25">
        <v>1</v>
      </c>
      <c r="H20" s="25">
        <v>17</v>
      </c>
      <c r="I20" s="25">
        <v>69</v>
      </c>
      <c r="J20" s="35"/>
      <c r="K20" s="44">
        <v>0.1875</v>
      </c>
      <c r="L20" s="44">
        <v>1.0625</v>
      </c>
      <c r="M20" s="44">
        <v>4.3125</v>
      </c>
      <c r="N20" s="32">
        <v>0.53500000000000003</v>
      </c>
      <c r="O20" s="24"/>
      <c r="P20" s="185" t="s">
        <v>50</v>
      </c>
      <c r="Q20" s="186"/>
      <c r="R20" s="180" t="s">
        <v>87</v>
      </c>
      <c r="S20" s="180"/>
      <c r="T20" s="180"/>
      <c r="U20" s="180"/>
      <c r="V20" s="180"/>
      <c r="W20" s="180"/>
      <c r="X20" s="180"/>
      <c r="Y20" s="182"/>
      <c r="Z20" s="182" t="s">
        <v>89</v>
      </c>
      <c r="AA20" s="180"/>
      <c r="AB20" s="180"/>
      <c r="AC20" s="183" t="s">
        <v>92</v>
      </c>
      <c r="AD20" s="78"/>
      <c r="AE20" s="187"/>
      <c r="AF20" s="24"/>
      <c r="AG20" s="185"/>
      <c r="AH20" s="195"/>
      <c r="AI20" s="180"/>
      <c r="AJ20" s="187"/>
      <c r="AK20" s="24"/>
      <c r="AL20" s="185"/>
      <c r="AM20" s="182"/>
      <c r="AN20" s="180"/>
      <c r="AO20" s="180"/>
      <c r="AP20" s="180"/>
      <c r="AQ20" s="187"/>
      <c r="AR20" s="39"/>
    </row>
    <row r="21" spans="1:45" ht="15" customHeight="1" x14ac:dyDescent="0.25">
      <c r="A21" s="2"/>
      <c r="B21" s="48" t="s">
        <v>15</v>
      </c>
      <c r="C21" s="49"/>
      <c r="D21" s="50"/>
      <c r="E21" s="31">
        <v>32</v>
      </c>
      <c r="F21" s="31">
        <v>0</v>
      </c>
      <c r="G21" s="31">
        <v>2</v>
      </c>
      <c r="H21" s="31">
        <v>31</v>
      </c>
      <c r="I21" s="31">
        <v>140</v>
      </c>
      <c r="J21" s="35"/>
      <c r="K21" s="51">
        <v>0.06</v>
      </c>
      <c r="L21" s="51">
        <v>0.97</v>
      </c>
      <c r="M21" s="51">
        <v>4.38</v>
      </c>
      <c r="N21" s="52">
        <v>0.63300000000000001</v>
      </c>
      <c r="O21" s="24"/>
      <c r="P21" s="185" t="s">
        <v>51</v>
      </c>
      <c r="Q21" s="186"/>
      <c r="R21" s="180" t="s">
        <v>86</v>
      </c>
      <c r="S21" s="180"/>
      <c r="T21" s="180"/>
      <c r="U21" s="180"/>
      <c r="V21" s="180"/>
      <c r="W21" s="180"/>
      <c r="X21" s="180"/>
      <c r="Y21" s="182"/>
      <c r="Z21" s="182" t="s">
        <v>58</v>
      </c>
      <c r="AA21" s="180"/>
      <c r="AB21" s="180"/>
      <c r="AC21" s="183" t="s">
        <v>91</v>
      </c>
      <c r="AD21" s="78"/>
      <c r="AE21" s="187"/>
      <c r="AF21" s="24"/>
      <c r="AG21" s="196"/>
      <c r="AH21" s="195"/>
      <c r="AI21" s="180"/>
      <c r="AJ21" s="187"/>
      <c r="AK21" s="24"/>
      <c r="AL21" s="185"/>
      <c r="AM21" s="182"/>
      <c r="AN21" s="180"/>
      <c r="AO21" s="180"/>
      <c r="AP21" s="180"/>
      <c r="AQ21" s="187"/>
      <c r="AR21" s="39"/>
    </row>
    <row r="22" spans="1:45" ht="15" customHeight="1" x14ac:dyDescent="0.25">
      <c r="A22" s="2"/>
      <c r="B22" s="53" t="s">
        <v>25</v>
      </c>
      <c r="C22" s="54"/>
      <c r="D22" s="55"/>
      <c r="E22" s="18">
        <v>239</v>
      </c>
      <c r="F22" s="18">
        <v>7</v>
      </c>
      <c r="G22" s="18">
        <v>17</v>
      </c>
      <c r="H22" s="18">
        <v>250</v>
      </c>
      <c r="I22" s="18">
        <v>1102</v>
      </c>
      <c r="J22" s="35"/>
      <c r="K22" s="56">
        <v>0.10212765957446808</v>
      </c>
      <c r="L22" s="56">
        <v>1.0468085106382978</v>
      </c>
      <c r="M22" s="56">
        <v>4.6100000000000003</v>
      </c>
      <c r="N22" s="33">
        <v>0.625</v>
      </c>
      <c r="O22" s="24"/>
      <c r="P22" s="188" t="s">
        <v>10</v>
      </c>
      <c r="Q22" s="189"/>
      <c r="R22" s="190" t="s">
        <v>88</v>
      </c>
      <c r="S22" s="190"/>
      <c r="T22" s="190"/>
      <c r="U22" s="190"/>
      <c r="V22" s="190"/>
      <c r="W22" s="190"/>
      <c r="X22" s="190"/>
      <c r="Y22" s="191"/>
      <c r="Z22" s="191" t="s">
        <v>90</v>
      </c>
      <c r="AA22" s="190"/>
      <c r="AB22" s="190"/>
      <c r="AC22" s="116" t="s">
        <v>93</v>
      </c>
      <c r="AD22" s="192"/>
      <c r="AE22" s="193"/>
      <c r="AF22" s="24"/>
      <c r="AG22" s="112"/>
      <c r="AH22" s="197"/>
      <c r="AI22" s="198"/>
      <c r="AJ22" s="193"/>
      <c r="AK22" s="24"/>
      <c r="AL22" s="188"/>
      <c r="AM22" s="191"/>
      <c r="AN22" s="190"/>
      <c r="AO22" s="190"/>
      <c r="AP22" s="190"/>
      <c r="AQ22" s="193"/>
      <c r="AR22" s="39"/>
    </row>
    <row r="23" spans="1:45" ht="15" customHeight="1" x14ac:dyDescent="0.25">
      <c r="A23" s="2"/>
      <c r="B23" s="37"/>
      <c r="C23" s="37"/>
      <c r="D23" s="37"/>
      <c r="E23" s="37"/>
      <c r="F23" s="37"/>
      <c r="G23" s="37"/>
      <c r="H23" s="37"/>
      <c r="I23" s="37"/>
      <c r="J23" s="35"/>
      <c r="K23" s="37"/>
      <c r="L23" s="37"/>
      <c r="M23" s="37"/>
      <c r="N23" s="36"/>
      <c r="O23" s="24">
        <v>0</v>
      </c>
      <c r="P23" s="35"/>
      <c r="Q23" s="38"/>
      <c r="R23" s="35"/>
      <c r="S23" s="35"/>
      <c r="T23" s="24"/>
      <c r="U23" s="24"/>
      <c r="V23" s="38"/>
      <c r="W23" s="35"/>
      <c r="X23" s="35"/>
      <c r="Y23" s="24"/>
      <c r="Z23" s="24"/>
      <c r="AA23" s="24"/>
      <c r="AB23" s="24"/>
      <c r="AC23" s="24"/>
      <c r="AD23" s="24"/>
      <c r="AE23" s="24"/>
      <c r="AF23" s="24"/>
      <c r="AG23" s="24"/>
      <c r="AH23" s="57"/>
      <c r="AI23" s="35"/>
      <c r="AJ23" s="35"/>
      <c r="AK23" s="24"/>
      <c r="AL23" s="35"/>
      <c r="AM23" s="35"/>
      <c r="AN23" s="35"/>
      <c r="AO23" s="35"/>
      <c r="AP23" s="35"/>
      <c r="AQ23" s="35"/>
      <c r="AR23" s="39"/>
    </row>
    <row r="24" spans="1:45" ht="15" customHeight="1" x14ac:dyDescent="0.25">
      <c r="A24" s="2"/>
      <c r="B24" s="41" t="s">
        <v>148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4"/>
      <c r="O24" s="11"/>
      <c r="P24" s="12"/>
      <c r="Q24" s="12"/>
      <c r="R24" s="12"/>
      <c r="S24" s="12"/>
      <c r="T24" s="11"/>
      <c r="U24" s="11"/>
      <c r="V24" s="12"/>
      <c r="W24" s="12"/>
      <c r="X24" s="12"/>
      <c r="Y24" s="11"/>
      <c r="Z24" s="11"/>
      <c r="AA24" s="11"/>
      <c r="AB24" s="11"/>
      <c r="AC24" s="11"/>
      <c r="AD24" s="11"/>
      <c r="AE24" s="11"/>
      <c r="AF24" s="11"/>
      <c r="AG24" s="11"/>
      <c r="AH24" s="155"/>
      <c r="AI24" s="12"/>
      <c r="AJ24" s="12"/>
      <c r="AK24" s="11"/>
      <c r="AL24" s="12"/>
      <c r="AM24" s="12"/>
      <c r="AN24" s="12"/>
      <c r="AO24" s="12"/>
      <c r="AP24" s="12"/>
      <c r="AQ24" s="43"/>
      <c r="AR24" s="39"/>
    </row>
    <row r="25" spans="1:45" ht="15" customHeight="1" x14ac:dyDescent="0.25">
      <c r="A25" s="2"/>
      <c r="B25" s="38"/>
      <c r="C25" s="38"/>
      <c r="D25" s="38"/>
      <c r="E25" s="38"/>
      <c r="F25" s="38"/>
      <c r="G25" s="38"/>
      <c r="H25" s="38"/>
      <c r="I25" s="38"/>
      <c r="J25" s="35"/>
      <c r="K25" s="38"/>
      <c r="L25" s="38"/>
      <c r="M25" s="38"/>
      <c r="N25" s="36"/>
      <c r="O25" s="24"/>
      <c r="P25" s="35"/>
      <c r="Q25" s="38"/>
      <c r="R25" s="35"/>
      <c r="S25" s="35"/>
      <c r="T25" s="24"/>
      <c r="U25" s="24"/>
      <c r="V25" s="38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7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">
      <c r="A26" s="2"/>
      <c r="B26" s="35" t="s">
        <v>60</v>
      </c>
      <c r="C26" s="35"/>
      <c r="D26" s="35" t="s">
        <v>157</v>
      </c>
      <c r="E26" s="35"/>
      <c r="F26" s="35"/>
      <c r="G26" s="35"/>
      <c r="H26" s="35"/>
      <c r="I26" s="35"/>
      <c r="J26" s="35"/>
      <c r="K26" s="35"/>
      <c r="L26" s="35"/>
      <c r="M26" s="35"/>
      <c r="N26" s="35" t="s">
        <v>84</v>
      </c>
      <c r="O26" s="35"/>
      <c r="P26" s="35"/>
      <c r="Q26" s="35"/>
      <c r="R26" s="35"/>
      <c r="S26" s="35"/>
      <c r="T26" s="35"/>
      <c r="U26" s="35"/>
      <c r="V26" s="35"/>
      <c r="W26" s="35" t="s">
        <v>85</v>
      </c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5" customHeight="1" x14ac:dyDescent="0.2">
      <c r="A27" s="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ht="14.25" x14ac:dyDescent="0.2">
      <c r="A28" s="2"/>
      <c r="B28" s="199" t="s">
        <v>158</v>
      </c>
      <c r="C28" s="200"/>
      <c r="D28" s="200"/>
      <c r="E28" s="200"/>
      <c r="F28" s="200" t="s">
        <v>159</v>
      </c>
      <c r="G28" s="200" t="s">
        <v>3</v>
      </c>
      <c r="H28" s="200" t="s">
        <v>5</v>
      </c>
      <c r="I28" s="200" t="s">
        <v>6</v>
      </c>
      <c r="J28" s="200" t="s">
        <v>160</v>
      </c>
      <c r="K28" s="201" t="s">
        <v>16</v>
      </c>
      <c r="L28" s="35"/>
      <c r="M28" s="202" t="s">
        <v>161</v>
      </c>
      <c r="N28" s="203"/>
      <c r="O28" s="203"/>
      <c r="P28" s="200" t="s">
        <v>3</v>
      </c>
      <c r="Q28" s="200" t="s">
        <v>5</v>
      </c>
      <c r="R28" s="200" t="s">
        <v>6</v>
      </c>
      <c r="S28" s="200" t="s">
        <v>160</v>
      </c>
      <c r="T28" s="203"/>
      <c r="U28" s="201" t="s">
        <v>16</v>
      </c>
      <c r="V28" s="35"/>
      <c r="W28" s="202" t="s">
        <v>162</v>
      </c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4"/>
      <c r="AI28" s="205"/>
      <c r="AJ28" s="109"/>
      <c r="AK28" s="109"/>
      <c r="AL28" s="109"/>
      <c r="AM28" s="203"/>
      <c r="AN28" s="203"/>
      <c r="AO28" s="203"/>
      <c r="AP28" s="203"/>
      <c r="AQ28" s="142"/>
      <c r="AR28" s="24"/>
      <c r="AS28" s="24"/>
    </row>
    <row r="29" spans="1:45" ht="15" customHeight="1" x14ac:dyDescent="0.2">
      <c r="A29" s="2"/>
      <c r="B29" s="206">
        <v>2000</v>
      </c>
      <c r="C29" s="78" t="s">
        <v>81</v>
      </c>
      <c r="D29" s="180" t="s">
        <v>76</v>
      </c>
      <c r="E29" s="78"/>
      <c r="F29" s="78">
        <v>22</v>
      </c>
      <c r="G29" s="78">
        <v>28</v>
      </c>
      <c r="H29" s="207">
        <f>PRODUCT((F6+G6)/E6)</f>
        <v>0</v>
      </c>
      <c r="I29" s="207">
        <f>PRODUCT(H6/E6)</f>
        <v>1.0714285714285714</v>
      </c>
      <c r="J29" s="207">
        <f>PRODUCT(F6+G6+H6)/E6</f>
        <v>1.0714285714285714</v>
      </c>
      <c r="K29" s="208">
        <f>PRODUCT(I6/E6)</f>
        <v>4.8928571428571432</v>
      </c>
      <c r="L29" s="38"/>
      <c r="M29" s="196" t="s">
        <v>184</v>
      </c>
      <c r="N29" s="78"/>
      <c r="O29" s="78">
        <v>20</v>
      </c>
      <c r="P29" s="209" t="s">
        <v>218</v>
      </c>
      <c r="Q29" s="209"/>
      <c r="R29" s="209" t="s">
        <v>206</v>
      </c>
      <c r="S29" s="209" t="s">
        <v>212</v>
      </c>
      <c r="T29" s="210"/>
      <c r="U29" s="208" t="s">
        <v>193</v>
      </c>
      <c r="V29" s="38"/>
      <c r="W29" s="211" t="s">
        <v>171</v>
      </c>
      <c r="X29" s="195"/>
      <c r="Y29" s="195"/>
      <c r="Z29" s="180"/>
      <c r="AA29" s="180"/>
      <c r="AB29" s="180"/>
      <c r="AC29" s="195"/>
      <c r="AD29" s="180"/>
      <c r="AE29" s="180"/>
      <c r="AF29" s="180"/>
      <c r="AG29" s="195"/>
      <c r="AH29" s="187"/>
      <c r="AI29" s="194"/>
      <c r="AJ29" s="194"/>
      <c r="AK29" s="180"/>
      <c r="AL29" s="180"/>
      <c r="AM29" s="180"/>
      <c r="AN29" s="180"/>
      <c r="AO29" s="180"/>
      <c r="AP29" s="180"/>
      <c r="AQ29" s="187"/>
      <c r="AR29" s="24"/>
      <c r="AS29" s="24"/>
    </row>
    <row r="30" spans="1:45" ht="15" customHeight="1" x14ac:dyDescent="0.2">
      <c r="A30" s="2"/>
      <c r="B30" s="206">
        <v>2001</v>
      </c>
      <c r="C30" s="78" t="s">
        <v>82</v>
      </c>
      <c r="D30" s="180" t="s">
        <v>76</v>
      </c>
      <c r="E30" s="78"/>
      <c r="F30" s="78">
        <v>23</v>
      </c>
      <c r="G30" s="78">
        <v>28</v>
      </c>
      <c r="H30" s="207">
        <f t="shared" ref="H30:H36" si="0">PRODUCT((F7+G7)/E7)</f>
        <v>0.14285714285714285</v>
      </c>
      <c r="I30" s="207">
        <f t="shared" ref="I30:I36" si="1">PRODUCT(H7/E7)</f>
        <v>1.1428571428571428</v>
      </c>
      <c r="J30" s="207">
        <f t="shared" ref="J30:J36" si="2">PRODUCT(F7+G7+H7)/E7</f>
        <v>1.2857142857142858</v>
      </c>
      <c r="K30" s="208">
        <f t="shared" ref="K30:K36" si="3">PRODUCT(I7/E7)</f>
        <v>4.6785714285714288</v>
      </c>
      <c r="L30" s="38"/>
      <c r="M30" s="196" t="s">
        <v>185</v>
      </c>
      <c r="N30" s="78"/>
      <c r="O30" s="78">
        <v>20</v>
      </c>
      <c r="P30" s="209" t="s">
        <v>219</v>
      </c>
      <c r="Q30" s="209" t="s">
        <v>199</v>
      </c>
      <c r="R30" s="209" t="s">
        <v>207</v>
      </c>
      <c r="S30" s="209" t="s">
        <v>206</v>
      </c>
      <c r="T30" s="210"/>
      <c r="U30" s="208" t="s">
        <v>194</v>
      </c>
      <c r="V30" s="38"/>
      <c r="W30" s="211" t="s">
        <v>165</v>
      </c>
      <c r="X30" s="180"/>
      <c r="Y30" s="213" t="s">
        <v>182</v>
      </c>
      <c r="Z30" s="212"/>
      <c r="AA30" s="212"/>
      <c r="AB30" s="212"/>
      <c r="AC30" s="212"/>
      <c r="AD30" s="212"/>
      <c r="AE30" s="212"/>
      <c r="AF30" s="212"/>
      <c r="AG30" s="213" t="s">
        <v>183</v>
      </c>
      <c r="AH30" s="208">
        <v>1.075268817204301</v>
      </c>
      <c r="AI30" s="180"/>
      <c r="AJ30" s="180"/>
      <c r="AK30" s="180"/>
      <c r="AL30" s="180"/>
      <c r="AM30" s="180"/>
      <c r="AN30" s="180"/>
      <c r="AO30" s="180"/>
      <c r="AP30" s="180"/>
      <c r="AQ30" s="187"/>
      <c r="AR30" s="24"/>
      <c r="AS30" s="24"/>
    </row>
    <row r="31" spans="1:45" ht="15" customHeight="1" x14ac:dyDescent="0.2">
      <c r="A31" s="2"/>
      <c r="B31" s="206">
        <v>2002</v>
      </c>
      <c r="C31" s="78" t="s">
        <v>81</v>
      </c>
      <c r="D31" s="180" t="s">
        <v>76</v>
      </c>
      <c r="E31" s="78"/>
      <c r="F31" s="78">
        <v>24</v>
      </c>
      <c r="G31" s="78">
        <v>29</v>
      </c>
      <c r="H31" s="207">
        <f t="shared" si="0"/>
        <v>6.8965517241379309E-2</v>
      </c>
      <c r="I31" s="207">
        <f t="shared" si="1"/>
        <v>1.2068965517241379</v>
      </c>
      <c r="J31" s="207">
        <f t="shared" si="2"/>
        <v>1.2758620689655173</v>
      </c>
      <c r="K31" s="208">
        <f t="shared" si="3"/>
        <v>4.8620689655172411</v>
      </c>
      <c r="L31" s="38"/>
      <c r="M31" s="196" t="s">
        <v>186</v>
      </c>
      <c r="N31" s="78"/>
      <c r="O31" s="78">
        <v>21</v>
      </c>
      <c r="P31" s="209" t="s">
        <v>220</v>
      </c>
      <c r="Q31" s="209" t="s">
        <v>200</v>
      </c>
      <c r="R31" s="209" t="s">
        <v>208</v>
      </c>
      <c r="S31" s="209" t="s">
        <v>213</v>
      </c>
      <c r="T31" s="207"/>
      <c r="U31" s="208" t="s">
        <v>195</v>
      </c>
      <c r="V31" s="38"/>
      <c r="W31" s="211"/>
      <c r="X31" s="195"/>
      <c r="Y31" s="195"/>
      <c r="Z31" s="180"/>
      <c r="AA31" s="180"/>
      <c r="AB31" s="180"/>
      <c r="AC31" s="195"/>
      <c r="AD31" s="180"/>
      <c r="AE31" s="180"/>
      <c r="AF31" s="180"/>
      <c r="AG31" s="195"/>
      <c r="AH31" s="187"/>
      <c r="AI31" s="180"/>
      <c r="AJ31" s="180"/>
      <c r="AK31" s="180"/>
      <c r="AL31" s="180"/>
      <c r="AM31" s="195"/>
      <c r="AN31" s="180"/>
      <c r="AO31" s="180"/>
      <c r="AP31" s="180"/>
      <c r="AQ31" s="187"/>
      <c r="AR31" s="24"/>
      <c r="AS31" s="24"/>
    </row>
    <row r="32" spans="1:45" ht="15" customHeight="1" x14ac:dyDescent="0.2">
      <c r="A32" s="2"/>
      <c r="B32" s="206">
        <v>2003</v>
      </c>
      <c r="C32" s="78" t="s">
        <v>67</v>
      </c>
      <c r="D32" s="180" t="s">
        <v>83</v>
      </c>
      <c r="E32" s="78"/>
      <c r="F32" s="78">
        <v>25</v>
      </c>
      <c r="G32" s="78">
        <v>26</v>
      </c>
      <c r="H32" s="214">
        <f t="shared" si="0"/>
        <v>0.34615384615384615</v>
      </c>
      <c r="I32" s="214">
        <f t="shared" si="1"/>
        <v>1.2692307692307692</v>
      </c>
      <c r="J32" s="214">
        <f t="shared" si="2"/>
        <v>1.6153846153846154</v>
      </c>
      <c r="K32" s="215">
        <f t="shared" si="3"/>
        <v>4.9230769230769234</v>
      </c>
      <c r="L32" s="38"/>
      <c r="M32" s="196" t="s">
        <v>187</v>
      </c>
      <c r="N32" s="78"/>
      <c r="O32" s="78"/>
      <c r="P32" s="209" t="s">
        <v>221</v>
      </c>
      <c r="Q32" s="209" t="s">
        <v>201</v>
      </c>
      <c r="R32" s="209" t="s">
        <v>209</v>
      </c>
      <c r="S32" s="209" t="s">
        <v>177</v>
      </c>
      <c r="T32" s="207"/>
      <c r="U32" s="208" t="s">
        <v>196</v>
      </c>
      <c r="V32" s="38"/>
      <c r="W32" s="211"/>
      <c r="X32" s="195"/>
      <c r="Y32" s="195"/>
      <c r="Z32" s="180"/>
      <c r="AA32" s="180"/>
      <c r="AB32" s="180"/>
      <c r="AC32" s="195"/>
      <c r="AD32" s="180"/>
      <c r="AE32" s="180"/>
      <c r="AF32" s="180"/>
      <c r="AG32" s="195"/>
      <c r="AH32" s="187"/>
      <c r="AI32" s="180"/>
      <c r="AJ32" s="180"/>
      <c r="AK32" s="180"/>
      <c r="AL32" s="180"/>
      <c r="AM32" s="195"/>
      <c r="AN32" s="180"/>
      <c r="AO32" s="180"/>
      <c r="AP32" s="180"/>
      <c r="AQ32" s="187"/>
      <c r="AR32" s="24"/>
      <c r="AS32" s="24"/>
    </row>
    <row r="33" spans="1:45" ht="15" customHeight="1" x14ac:dyDescent="0.2">
      <c r="A33" s="2"/>
      <c r="B33" s="206">
        <v>2004</v>
      </c>
      <c r="C33" s="78" t="s">
        <v>81</v>
      </c>
      <c r="D33" s="180" t="s">
        <v>83</v>
      </c>
      <c r="E33" s="78"/>
      <c r="F33" s="78">
        <v>26</v>
      </c>
      <c r="G33" s="78">
        <v>28</v>
      </c>
      <c r="H33" s="207">
        <f t="shared" si="0"/>
        <v>7.1428571428571425E-2</v>
      </c>
      <c r="I33" s="207">
        <f t="shared" si="1"/>
        <v>0.8928571428571429</v>
      </c>
      <c r="J33" s="207">
        <f t="shared" si="2"/>
        <v>0.9642857142857143</v>
      </c>
      <c r="K33" s="208">
        <f t="shared" si="3"/>
        <v>4</v>
      </c>
      <c r="L33" s="38"/>
      <c r="M33" s="196" t="s">
        <v>188</v>
      </c>
      <c r="N33" s="78"/>
      <c r="O33" s="78"/>
      <c r="P33" s="209" t="s">
        <v>222</v>
      </c>
      <c r="Q33" s="209" t="s">
        <v>202</v>
      </c>
      <c r="R33" s="209" t="s">
        <v>210</v>
      </c>
      <c r="S33" s="209" t="s">
        <v>214</v>
      </c>
      <c r="T33" s="207"/>
      <c r="U33" s="208" t="s">
        <v>167</v>
      </c>
      <c r="V33" s="38"/>
      <c r="W33" s="211"/>
      <c r="X33" s="195"/>
      <c r="Y33" s="195"/>
      <c r="Z33" s="180"/>
      <c r="AA33" s="180"/>
      <c r="AB33" s="180"/>
      <c r="AC33" s="195"/>
      <c r="AD33" s="180"/>
      <c r="AE33" s="180"/>
      <c r="AF33" s="180"/>
      <c r="AG33" s="195"/>
      <c r="AH33" s="187"/>
      <c r="AI33" s="180"/>
      <c r="AJ33" s="180"/>
      <c r="AK33" s="180"/>
      <c r="AL33" s="180"/>
      <c r="AM33" s="195"/>
      <c r="AN33" s="180"/>
      <c r="AO33" s="180"/>
      <c r="AP33" s="180"/>
      <c r="AQ33" s="187"/>
      <c r="AR33" s="24"/>
      <c r="AS33" s="24"/>
    </row>
    <row r="34" spans="1:45" ht="15" customHeight="1" x14ac:dyDescent="0.2">
      <c r="A34" s="2"/>
      <c r="B34" s="206">
        <v>2005</v>
      </c>
      <c r="C34" s="78"/>
      <c r="D34" s="180"/>
      <c r="E34" s="78"/>
      <c r="F34" s="78">
        <v>27</v>
      </c>
      <c r="G34" s="78"/>
      <c r="H34" s="207"/>
      <c r="I34" s="207"/>
      <c r="J34" s="207"/>
      <c r="K34" s="208"/>
      <c r="L34" s="38"/>
      <c r="M34" s="196" t="s">
        <v>189</v>
      </c>
      <c r="N34" s="78"/>
      <c r="O34" s="78"/>
      <c r="P34" s="209" t="s">
        <v>223</v>
      </c>
      <c r="Q34" s="209" t="s">
        <v>203</v>
      </c>
      <c r="R34" s="209" t="s">
        <v>211</v>
      </c>
      <c r="S34" s="209" t="s">
        <v>215</v>
      </c>
      <c r="T34" s="207"/>
      <c r="U34" s="208" t="s">
        <v>197</v>
      </c>
      <c r="V34" s="38"/>
      <c r="W34" s="211"/>
      <c r="X34" s="195"/>
      <c r="Y34" s="195"/>
      <c r="Z34" s="180"/>
      <c r="AA34" s="180"/>
      <c r="AB34" s="180"/>
      <c r="AC34" s="195"/>
      <c r="AD34" s="180"/>
      <c r="AE34" s="180"/>
      <c r="AF34" s="180"/>
      <c r="AG34" s="195"/>
      <c r="AH34" s="187"/>
      <c r="AI34" s="180"/>
      <c r="AJ34" s="180"/>
      <c r="AK34" s="180"/>
      <c r="AL34" s="180"/>
      <c r="AM34" s="195"/>
      <c r="AN34" s="180"/>
      <c r="AO34" s="180"/>
      <c r="AP34" s="180"/>
      <c r="AQ34" s="187"/>
      <c r="AR34" s="24"/>
      <c r="AS34" s="24"/>
    </row>
    <row r="35" spans="1:45" ht="15" customHeight="1" x14ac:dyDescent="0.2">
      <c r="A35" s="2"/>
      <c r="B35" s="206">
        <v>2006</v>
      </c>
      <c r="C35" s="78" t="s">
        <v>72</v>
      </c>
      <c r="D35" s="180" t="s">
        <v>76</v>
      </c>
      <c r="E35" s="78"/>
      <c r="F35" s="78">
        <v>28</v>
      </c>
      <c r="G35" s="78">
        <v>27</v>
      </c>
      <c r="H35" s="207">
        <f t="shared" si="0"/>
        <v>3.7037037037037035E-2</v>
      </c>
      <c r="I35" s="207">
        <f t="shared" si="1"/>
        <v>0.66666666666666663</v>
      </c>
      <c r="J35" s="207">
        <f t="shared" si="2"/>
        <v>0.70370370370370372</v>
      </c>
      <c r="K35" s="208">
        <f t="shared" si="3"/>
        <v>4.9259259259259256</v>
      </c>
      <c r="L35" s="38"/>
      <c r="M35" s="196" t="s">
        <v>163</v>
      </c>
      <c r="N35" s="78"/>
      <c r="O35" s="78"/>
      <c r="P35" s="209" t="s">
        <v>178</v>
      </c>
      <c r="Q35" s="209" t="s">
        <v>204</v>
      </c>
      <c r="R35" s="209" t="s">
        <v>168</v>
      </c>
      <c r="S35" s="209" t="s">
        <v>216</v>
      </c>
      <c r="T35" s="207"/>
      <c r="U35" s="208" t="s">
        <v>198</v>
      </c>
      <c r="V35" s="38"/>
      <c r="W35" s="211"/>
      <c r="X35" s="195"/>
      <c r="Y35" s="195"/>
      <c r="Z35" s="180"/>
      <c r="AA35" s="180"/>
      <c r="AB35" s="180"/>
      <c r="AC35" s="195"/>
      <c r="AD35" s="180"/>
      <c r="AE35" s="180"/>
      <c r="AF35" s="180"/>
      <c r="AG35" s="195"/>
      <c r="AH35" s="187"/>
      <c r="AI35" s="180"/>
      <c r="AJ35" s="180"/>
      <c r="AK35" s="180"/>
      <c r="AL35" s="180"/>
      <c r="AM35" s="195"/>
      <c r="AN35" s="180"/>
      <c r="AO35" s="180"/>
      <c r="AP35" s="180"/>
      <c r="AQ35" s="187"/>
      <c r="AR35" s="24"/>
      <c r="AS35" s="24"/>
    </row>
    <row r="36" spans="1:45" ht="15" customHeight="1" x14ac:dyDescent="0.2">
      <c r="A36" s="2"/>
      <c r="B36" s="206">
        <v>2007</v>
      </c>
      <c r="C36" s="78" t="s">
        <v>81</v>
      </c>
      <c r="D36" s="180" t="s">
        <v>71</v>
      </c>
      <c r="E36" s="78"/>
      <c r="F36" s="78">
        <v>29</v>
      </c>
      <c r="G36" s="78">
        <v>25</v>
      </c>
      <c r="H36" s="207">
        <f t="shared" si="0"/>
        <v>0.04</v>
      </c>
      <c r="I36" s="207">
        <f t="shared" si="1"/>
        <v>1.1599999999999999</v>
      </c>
      <c r="J36" s="207">
        <f t="shared" si="2"/>
        <v>1.2</v>
      </c>
      <c r="K36" s="208">
        <f t="shared" si="3"/>
        <v>4.4400000000000004</v>
      </c>
      <c r="L36" s="38"/>
      <c r="M36" s="196" t="s">
        <v>164</v>
      </c>
      <c r="N36" s="78"/>
      <c r="O36" s="78"/>
      <c r="P36" s="6" t="s">
        <v>224</v>
      </c>
      <c r="Q36" s="6" t="s">
        <v>205</v>
      </c>
      <c r="R36" s="6" t="s">
        <v>169</v>
      </c>
      <c r="S36" s="6" t="s">
        <v>217</v>
      </c>
      <c r="T36" s="214"/>
      <c r="U36" s="215" t="s">
        <v>180</v>
      </c>
      <c r="V36" s="38"/>
      <c r="W36" s="211"/>
      <c r="X36" s="195"/>
      <c r="Y36" s="195"/>
      <c r="Z36" s="180"/>
      <c r="AA36" s="180"/>
      <c r="AB36" s="180"/>
      <c r="AC36" s="195"/>
      <c r="AD36" s="180"/>
      <c r="AE36" s="180"/>
      <c r="AF36" s="180"/>
      <c r="AG36" s="195"/>
      <c r="AH36" s="187"/>
      <c r="AI36" s="180"/>
      <c r="AJ36" s="180"/>
      <c r="AK36" s="180"/>
      <c r="AL36" s="180"/>
      <c r="AM36" s="195"/>
      <c r="AN36" s="180"/>
      <c r="AO36" s="180"/>
      <c r="AP36" s="180"/>
      <c r="AQ36" s="187"/>
      <c r="AR36" s="24"/>
      <c r="AS36" s="24"/>
    </row>
    <row r="37" spans="1:45" s="9" customFormat="1" ht="15" customHeight="1" x14ac:dyDescent="0.25">
      <c r="A37" s="23"/>
      <c r="B37" s="188"/>
      <c r="C37" s="190"/>
      <c r="D37" s="190"/>
      <c r="E37" s="190"/>
      <c r="F37" s="190"/>
      <c r="G37" s="190"/>
      <c r="H37" s="216"/>
      <c r="I37" s="216"/>
      <c r="J37" s="216"/>
      <c r="K37" s="217"/>
      <c r="L37" s="38"/>
      <c r="M37" s="188"/>
      <c r="N37" s="190"/>
      <c r="O37" s="190"/>
      <c r="P37" s="190"/>
      <c r="Q37" s="190"/>
      <c r="R37" s="190"/>
      <c r="S37" s="190"/>
      <c r="T37" s="190"/>
      <c r="U37" s="217"/>
      <c r="V37" s="38"/>
      <c r="W37" s="188"/>
      <c r="X37" s="190"/>
      <c r="Y37" s="190"/>
      <c r="Z37" s="190"/>
      <c r="AA37" s="190"/>
      <c r="AB37" s="190"/>
      <c r="AC37" s="190"/>
      <c r="AD37" s="190"/>
      <c r="AE37" s="190"/>
      <c r="AF37" s="216"/>
      <c r="AG37" s="216"/>
      <c r="AH37" s="217"/>
      <c r="AI37" s="190"/>
      <c r="AJ37" s="190"/>
      <c r="AK37" s="190"/>
      <c r="AL37" s="190"/>
      <c r="AM37" s="190"/>
      <c r="AN37" s="190"/>
      <c r="AO37" s="190"/>
      <c r="AP37" s="190"/>
      <c r="AQ37" s="193"/>
      <c r="AR37" s="35"/>
      <c r="AS37" s="39"/>
    </row>
    <row r="38" spans="1:45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218"/>
      <c r="AG38" s="219"/>
      <c r="AH38" s="219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9"/>
    </row>
    <row r="39" spans="1:45" ht="15" customHeight="1" x14ac:dyDescent="0.2">
      <c r="A39" s="2"/>
      <c r="B39" s="199" t="s">
        <v>173</v>
      </c>
      <c r="C39" s="200"/>
      <c r="D39" s="200"/>
      <c r="E39" s="200"/>
      <c r="F39" s="200" t="s">
        <v>159</v>
      </c>
      <c r="G39" s="200" t="s">
        <v>3</v>
      </c>
      <c r="H39" s="200" t="s">
        <v>5</v>
      </c>
      <c r="I39" s="200" t="s">
        <v>6</v>
      </c>
      <c r="J39" s="200" t="s">
        <v>160</v>
      </c>
      <c r="K39" s="201" t="s">
        <v>16</v>
      </c>
      <c r="L39" s="35"/>
      <c r="M39" s="202" t="s">
        <v>161</v>
      </c>
      <c r="N39" s="203"/>
      <c r="O39" s="203"/>
      <c r="P39" s="200" t="s">
        <v>3</v>
      </c>
      <c r="Q39" s="200" t="s">
        <v>5</v>
      </c>
      <c r="R39" s="200" t="s">
        <v>6</v>
      </c>
      <c r="S39" s="200" t="s">
        <v>160</v>
      </c>
      <c r="T39" s="203"/>
      <c r="U39" s="201" t="s">
        <v>16</v>
      </c>
      <c r="V39" s="35"/>
      <c r="W39" s="202" t="s">
        <v>174</v>
      </c>
      <c r="X39" s="203"/>
      <c r="Y39" s="203"/>
      <c r="Z39" s="203"/>
      <c r="AA39" s="203"/>
      <c r="AB39" s="203"/>
      <c r="AC39" s="203"/>
      <c r="AD39" s="203"/>
      <c r="AE39" s="203"/>
      <c r="AF39" s="220"/>
      <c r="AG39" s="220"/>
      <c r="AH39" s="221"/>
      <c r="AI39" s="205"/>
      <c r="AJ39" s="109"/>
      <c r="AK39" s="109"/>
      <c r="AL39" s="109"/>
      <c r="AM39" s="203"/>
      <c r="AN39" s="203"/>
      <c r="AO39" s="203"/>
      <c r="AP39" s="203"/>
      <c r="AQ39" s="142"/>
      <c r="AR39" s="24"/>
      <c r="AS39" s="24"/>
    </row>
    <row r="40" spans="1:45" ht="15" customHeight="1" x14ac:dyDescent="0.2">
      <c r="A40" s="2"/>
      <c r="B40" s="206">
        <v>2003</v>
      </c>
      <c r="C40" s="78" t="s">
        <v>67</v>
      </c>
      <c r="D40" s="180" t="s">
        <v>83</v>
      </c>
      <c r="E40" s="78"/>
      <c r="F40" s="78">
        <v>25</v>
      </c>
      <c r="G40" s="78">
        <v>14</v>
      </c>
      <c r="H40" s="214">
        <f t="shared" ref="H40:H43" si="4">PRODUCT((V9+W9)/U9)</f>
        <v>0.21428571428571427</v>
      </c>
      <c r="I40" s="214">
        <f t="shared" ref="I40:I43" si="5">PRODUCT(X9/U9)</f>
        <v>1.1428571428571428</v>
      </c>
      <c r="J40" s="214">
        <f t="shared" ref="J40:J43" si="6">PRODUCT(V9+W9+X9)/U9</f>
        <v>1.3571428571428572</v>
      </c>
      <c r="K40" s="215">
        <f t="shared" ref="K40:K43" si="7">PRODUCT(Y9/U9)</f>
        <v>4.4285714285714288</v>
      </c>
      <c r="L40" s="38"/>
      <c r="M40" s="196" t="s">
        <v>190</v>
      </c>
      <c r="N40" s="78"/>
      <c r="O40" s="78">
        <v>20</v>
      </c>
      <c r="P40" s="222" t="s">
        <v>238</v>
      </c>
      <c r="Q40" s="222" t="s">
        <v>225</v>
      </c>
      <c r="R40" s="222" t="s">
        <v>172</v>
      </c>
      <c r="S40" s="222" t="s">
        <v>231</v>
      </c>
      <c r="T40" s="223"/>
      <c r="U40" s="215" t="s">
        <v>232</v>
      </c>
      <c r="V40" s="38"/>
      <c r="W40" s="211"/>
      <c r="X40" s="195"/>
      <c r="Y40" s="195"/>
      <c r="Z40" s="180"/>
      <c r="AA40" s="180"/>
      <c r="AB40" s="180"/>
      <c r="AC40" s="195"/>
      <c r="AD40" s="180"/>
      <c r="AE40" s="180"/>
      <c r="AF40" s="180"/>
      <c r="AG40" s="195"/>
      <c r="AH40" s="187"/>
      <c r="AI40" s="194"/>
      <c r="AJ40" s="194"/>
      <c r="AK40" s="180"/>
      <c r="AL40" s="180"/>
      <c r="AM40" s="180"/>
      <c r="AN40" s="180"/>
      <c r="AO40" s="180"/>
      <c r="AP40" s="180"/>
      <c r="AQ40" s="187"/>
      <c r="AR40" s="24"/>
      <c r="AS40" s="24"/>
    </row>
    <row r="41" spans="1:45" ht="15" customHeight="1" x14ac:dyDescent="0.2">
      <c r="A41" s="2"/>
      <c r="B41" s="206">
        <v>2004</v>
      </c>
      <c r="C41" s="78" t="s">
        <v>81</v>
      </c>
      <c r="D41" s="180" t="s">
        <v>83</v>
      </c>
      <c r="E41" s="78"/>
      <c r="F41" s="78">
        <v>26</v>
      </c>
      <c r="G41" s="78"/>
      <c r="H41" s="207"/>
      <c r="I41" s="207"/>
      <c r="J41" s="207"/>
      <c r="K41" s="208"/>
      <c r="L41" s="38"/>
      <c r="M41" s="196" t="s">
        <v>191</v>
      </c>
      <c r="N41" s="78"/>
      <c r="O41" s="78">
        <v>20</v>
      </c>
      <c r="P41" s="78" t="s">
        <v>239</v>
      </c>
      <c r="Q41" s="78" t="s">
        <v>195</v>
      </c>
      <c r="R41" s="78" t="s">
        <v>181</v>
      </c>
      <c r="S41" s="78" t="s">
        <v>232</v>
      </c>
      <c r="T41" s="210"/>
      <c r="U41" s="183" t="s">
        <v>234</v>
      </c>
      <c r="V41" s="38"/>
      <c r="W41" s="211"/>
      <c r="X41" s="195"/>
      <c r="Y41" s="195"/>
      <c r="Z41" s="180"/>
      <c r="AA41" s="180"/>
      <c r="AB41" s="180"/>
      <c r="AC41" s="195"/>
      <c r="AD41" s="180"/>
      <c r="AE41" s="180"/>
      <c r="AF41" s="180"/>
      <c r="AG41" s="195"/>
      <c r="AH41" s="187"/>
      <c r="AI41" s="180"/>
      <c r="AJ41" s="180"/>
      <c r="AK41" s="180"/>
      <c r="AL41" s="180"/>
      <c r="AM41" s="180"/>
      <c r="AN41" s="180"/>
      <c r="AO41" s="180"/>
      <c r="AP41" s="180"/>
      <c r="AQ41" s="187"/>
      <c r="AR41" s="24"/>
      <c r="AS41" s="24"/>
    </row>
    <row r="42" spans="1:45" ht="15" customHeight="1" x14ac:dyDescent="0.2">
      <c r="A42" s="2"/>
      <c r="B42" s="206">
        <v>2005</v>
      </c>
      <c r="C42" s="78"/>
      <c r="D42" s="180"/>
      <c r="E42" s="78"/>
      <c r="F42" s="78">
        <v>27</v>
      </c>
      <c r="G42" s="78"/>
      <c r="H42" s="207"/>
      <c r="I42" s="207"/>
      <c r="J42" s="207"/>
      <c r="K42" s="208"/>
      <c r="L42" s="38"/>
      <c r="M42" s="196" t="s">
        <v>192</v>
      </c>
      <c r="N42" s="78"/>
      <c r="O42" s="78">
        <v>21</v>
      </c>
      <c r="P42" s="78" t="s">
        <v>240</v>
      </c>
      <c r="Q42" s="78" t="s">
        <v>226</v>
      </c>
      <c r="R42" s="78" t="s">
        <v>229</v>
      </c>
      <c r="S42" s="78" t="s">
        <v>179</v>
      </c>
      <c r="T42" s="210"/>
      <c r="U42" s="183" t="s">
        <v>235</v>
      </c>
      <c r="V42" s="38"/>
      <c r="W42" s="211"/>
      <c r="X42" s="195"/>
      <c r="Y42" s="195"/>
      <c r="Z42" s="180"/>
      <c r="AA42" s="180"/>
      <c r="AB42" s="180"/>
      <c r="AC42" s="195"/>
      <c r="AD42" s="180"/>
      <c r="AE42" s="180"/>
      <c r="AF42" s="180"/>
      <c r="AG42" s="195"/>
      <c r="AH42" s="187"/>
      <c r="AI42" s="180"/>
      <c r="AJ42" s="180"/>
      <c r="AK42" s="180"/>
      <c r="AL42" s="180"/>
      <c r="AM42" s="195"/>
      <c r="AN42" s="180"/>
      <c r="AO42" s="180"/>
      <c r="AP42" s="180"/>
      <c r="AQ42" s="187"/>
      <c r="AR42" s="24"/>
      <c r="AS42" s="24"/>
    </row>
    <row r="43" spans="1:45" ht="15" customHeight="1" x14ac:dyDescent="0.2">
      <c r="A43" s="2"/>
      <c r="B43" s="206">
        <v>2006</v>
      </c>
      <c r="C43" s="78" t="s">
        <v>72</v>
      </c>
      <c r="D43" s="180" t="s">
        <v>76</v>
      </c>
      <c r="E43" s="78"/>
      <c r="F43" s="78">
        <v>28</v>
      </c>
      <c r="G43" s="78"/>
      <c r="H43" s="207"/>
      <c r="I43" s="207"/>
      <c r="J43" s="207"/>
      <c r="K43" s="208"/>
      <c r="L43" s="38"/>
      <c r="M43" s="196" t="s">
        <v>175</v>
      </c>
      <c r="N43" s="78"/>
      <c r="O43" s="78"/>
      <c r="P43" s="78" t="s">
        <v>241</v>
      </c>
      <c r="Q43" s="78" t="s">
        <v>227</v>
      </c>
      <c r="R43" s="78" t="s">
        <v>170</v>
      </c>
      <c r="S43" s="78" t="s">
        <v>166</v>
      </c>
      <c r="T43" s="210"/>
      <c r="U43" s="183" t="s">
        <v>236</v>
      </c>
      <c r="V43" s="38"/>
      <c r="W43" s="211"/>
      <c r="X43" s="195"/>
      <c r="Y43" s="195"/>
      <c r="Z43" s="180"/>
      <c r="AA43" s="180"/>
      <c r="AB43" s="180"/>
      <c r="AC43" s="195"/>
      <c r="AD43" s="180"/>
      <c r="AE43" s="180"/>
      <c r="AF43" s="180"/>
      <c r="AG43" s="195"/>
      <c r="AH43" s="187"/>
      <c r="AI43" s="180"/>
      <c r="AJ43" s="180"/>
      <c r="AK43" s="180"/>
      <c r="AL43" s="180"/>
      <c r="AM43" s="195"/>
      <c r="AN43" s="180"/>
      <c r="AO43" s="180"/>
      <c r="AP43" s="180"/>
      <c r="AQ43" s="187"/>
      <c r="AR43" s="24"/>
      <c r="AS43" s="24"/>
    </row>
    <row r="44" spans="1:45" ht="15" customHeight="1" x14ac:dyDescent="0.2">
      <c r="A44" s="2"/>
      <c r="B44" s="206">
        <v>2007</v>
      </c>
      <c r="C44" s="78" t="s">
        <v>81</v>
      </c>
      <c r="D44" s="180" t="s">
        <v>71</v>
      </c>
      <c r="E44" s="78"/>
      <c r="F44" s="78">
        <v>29</v>
      </c>
      <c r="G44" s="78">
        <v>2</v>
      </c>
      <c r="H44" s="207">
        <f>PRODUCT((V13+W13)/U13)</f>
        <v>0</v>
      </c>
      <c r="I44" s="207">
        <f>PRODUCT(X13/U13)</f>
        <v>0.5</v>
      </c>
      <c r="J44" s="207">
        <f>PRODUCT(V13+W13+X13)/U13</f>
        <v>0.5</v>
      </c>
      <c r="K44" s="208">
        <f>PRODUCT(Y13/U13)</f>
        <v>3.5</v>
      </c>
      <c r="L44" s="38"/>
      <c r="M44" s="196" t="s">
        <v>176</v>
      </c>
      <c r="N44" s="78"/>
      <c r="O44" s="78"/>
      <c r="P44" s="78" t="s">
        <v>195</v>
      </c>
      <c r="Q44" s="78" t="s">
        <v>228</v>
      </c>
      <c r="R44" s="78" t="s">
        <v>230</v>
      </c>
      <c r="S44" s="78" t="s">
        <v>233</v>
      </c>
      <c r="T44" s="210"/>
      <c r="U44" s="183" t="s">
        <v>237</v>
      </c>
      <c r="V44" s="38"/>
      <c r="W44" s="211"/>
      <c r="X44" s="195"/>
      <c r="Y44" s="195"/>
      <c r="Z44" s="180"/>
      <c r="AA44" s="180"/>
      <c r="AB44" s="180"/>
      <c r="AC44" s="195"/>
      <c r="AD44" s="180"/>
      <c r="AE44" s="180"/>
      <c r="AF44" s="180"/>
      <c r="AG44" s="195"/>
      <c r="AH44" s="187"/>
      <c r="AI44" s="180"/>
      <c r="AJ44" s="180"/>
      <c r="AK44" s="180"/>
      <c r="AL44" s="180"/>
      <c r="AM44" s="195"/>
      <c r="AN44" s="180"/>
      <c r="AO44" s="180"/>
      <c r="AP44" s="180"/>
      <c r="AQ44" s="187"/>
      <c r="AR44" s="24"/>
      <c r="AS44" s="24"/>
    </row>
    <row r="45" spans="1:45" s="9" customFormat="1" ht="15" customHeight="1" x14ac:dyDescent="0.25">
      <c r="A45" s="23"/>
      <c r="B45" s="188"/>
      <c r="C45" s="190"/>
      <c r="D45" s="190"/>
      <c r="E45" s="190"/>
      <c r="F45" s="190"/>
      <c r="G45" s="190"/>
      <c r="H45" s="216"/>
      <c r="I45" s="216"/>
      <c r="J45" s="216"/>
      <c r="K45" s="217"/>
      <c r="L45" s="38"/>
      <c r="M45" s="188"/>
      <c r="N45" s="190"/>
      <c r="O45" s="190"/>
      <c r="P45" s="190"/>
      <c r="Q45" s="190"/>
      <c r="R45" s="190"/>
      <c r="S45" s="190"/>
      <c r="T45" s="190"/>
      <c r="U45" s="217"/>
      <c r="V45" s="38"/>
      <c r="W45" s="188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3"/>
      <c r="AI45" s="190"/>
      <c r="AJ45" s="190"/>
      <c r="AK45" s="190"/>
      <c r="AL45" s="190"/>
      <c r="AM45" s="190"/>
      <c r="AN45" s="190"/>
      <c r="AO45" s="190"/>
      <c r="AP45" s="190"/>
      <c r="AQ45" s="193"/>
      <c r="AR45" s="35"/>
      <c r="AS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24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9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24"/>
      <c r="AM47" s="24"/>
      <c r="AN47" s="24"/>
      <c r="AO47" s="35"/>
      <c r="AP47" s="35"/>
      <c r="AQ47" s="35"/>
      <c r="AR47" s="39"/>
      <c r="AS47" s="39"/>
    </row>
    <row r="48" spans="1:45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24"/>
      <c r="AM48" s="24"/>
      <c r="AN48" s="24"/>
      <c r="AO48" s="35"/>
      <c r="AP48" s="35"/>
      <c r="AQ48" s="35"/>
      <c r="AR48" s="39"/>
      <c r="AS48" s="39"/>
    </row>
    <row r="49" spans="1:45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24"/>
      <c r="AM49" s="24"/>
      <c r="AN49" s="24"/>
      <c r="AO49" s="35"/>
      <c r="AP49" s="35"/>
      <c r="AQ49" s="35"/>
      <c r="AR49" s="39"/>
      <c r="AS49" s="39"/>
    </row>
    <row r="50" spans="1:45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24"/>
      <c r="AM50" s="24"/>
      <c r="AN50" s="24"/>
      <c r="AO50" s="35"/>
      <c r="AP50" s="35"/>
      <c r="AQ50" s="35"/>
      <c r="AR50" s="39"/>
      <c r="AS50" s="39"/>
    </row>
    <row r="51" spans="1:45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24"/>
      <c r="AM51" s="24"/>
      <c r="AN51" s="24"/>
      <c r="AO51" s="35"/>
      <c r="AP51" s="35"/>
      <c r="AQ51" s="35"/>
      <c r="AR51" s="39"/>
      <c r="AS51" s="39"/>
    </row>
    <row r="52" spans="1:45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24"/>
      <c r="AM52" s="24"/>
      <c r="AN52" s="24"/>
      <c r="AO52" s="35"/>
      <c r="AP52" s="35"/>
      <c r="AQ52" s="35"/>
      <c r="AR52" s="39"/>
      <c r="AS52" s="39"/>
    </row>
    <row r="53" spans="1:45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24"/>
      <c r="AM53" s="24"/>
      <c r="AN53" s="24"/>
      <c r="AO53" s="35"/>
      <c r="AP53" s="35"/>
      <c r="AQ53" s="35"/>
      <c r="AR53" s="39"/>
      <c r="AS53" s="39"/>
    </row>
    <row r="54" spans="1:45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24"/>
      <c r="AM54" s="24"/>
      <c r="AN54" s="24"/>
      <c r="AO54" s="35"/>
      <c r="AP54" s="35"/>
      <c r="AQ54" s="35"/>
      <c r="AR54" s="39"/>
      <c r="AS54" s="39"/>
    </row>
    <row r="55" spans="1:45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24"/>
      <c r="AM55" s="24"/>
      <c r="AN55" s="24"/>
      <c r="AO55" s="35"/>
      <c r="AP55" s="35"/>
      <c r="AQ55" s="35"/>
      <c r="AR55" s="39"/>
      <c r="AS55" s="39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ht="15" customHeight="1" x14ac:dyDescent="0.25">
      <c r="AG162" s="24"/>
      <c r="AH162" s="57"/>
      <c r="AI162" s="35"/>
      <c r="AJ162" s="35"/>
    </row>
    <row r="163" spans="1:44" ht="15" customHeight="1" x14ac:dyDescent="0.25">
      <c r="AG163" s="24"/>
      <c r="AH163" s="57"/>
      <c r="AI163" s="35"/>
      <c r="AJ163" s="35"/>
    </row>
    <row r="164" spans="1:44" ht="15" customHeight="1" x14ac:dyDescent="0.25">
      <c r="AG164" s="24"/>
      <c r="AH164" s="57"/>
      <c r="AI164" s="35"/>
      <c r="AJ164" s="35"/>
    </row>
    <row r="165" spans="1:44" ht="15" customHeight="1" x14ac:dyDescent="0.25">
      <c r="AG165" s="24"/>
      <c r="AH165" s="57"/>
      <c r="AI165" s="35"/>
      <c r="AJ165" s="35"/>
    </row>
    <row r="166" spans="1:44" ht="15" customHeight="1" x14ac:dyDescent="0.25">
      <c r="AG166" s="24"/>
      <c r="AH166" s="57"/>
      <c r="AI166" s="35"/>
      <c r="AJ166" s="35"/>
    </row>
    <row r="167" spans="1:44" ht="15" customHeight="1" x14ac:dyDescent="0.25">
      <c r="AG167" s="24"/>
      <c r="AH167" s="57"/>
      <c r="AI167" s="35"/>
      <c r="AJ167" s="35"/>
    </row>
    <row r="168" spans="1:44" ht="15" customHeight="1" x14ac:dyDescent="0.25">
      <c r="AG168" s="24"/>
      <c r="AH168" s="57"/>
      <c r="AI168" s="35"/>
      <c r="AJ168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81" t="s">
        <v>78</v>
      </c>
      <c r="C1" s="11"/>
      <c r="D1" s="12"/>
      <c r="E1" s="156" t="s">
        <v>79</v>
      </c>
      <c r="F1" s="156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6"/>
      <c r="AB1" s="156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3" t="s">
        <v>94</v>
      </c>
      <c r="C2" s="62"/>
      <c r="D2" s="110"/>
      <c r="E2" s="13" t="s">
        <v>12</v>
      </c>
      <c r="F2" s="14"/>
      <c r="G2" s="14"/>
      <c r="H2" s="14"/>
      <c r="I2" s="20"/>
      <c r="J2" s="15"/>
      <c r="K2" s="82"/>
      <c r="L2" s="22" t="s">
        <v>149</v>
      </c>
      <c r="M2" s="14"/>
      <c r="N2" s="14"/>
      <c r="O2" s="21"/>
      <c r="P2" s="19"/>
      <c r="Q2" s="22" t="s">
        <v>150</v>
      </c>
      <c r="R2" s="14"/>
      <c r="S2" s="14"/>
      <c r="T2" s="14"/>
      <c r="U2" s="20"/>
      <c r="V2" s="21"/>
      <c r="W2" s="19"/>
      <c r="X2" s="157" t="s">
        <v>151</v>
      </c>
      <c r="Y2" s="158"/>
      <c r="Z2" s="159"/>
      <c r="AA2" s="13" t="s">
        <v>12</v>
      </c>
      <c r="AB2" s="14"/>
      <c r="AC2" s="14"/>
      <c r="AD2" s="14"/>
      <c r="AE2" s="20"/>
      <c r="AF2" s="15"/>
      <c r="AG2" s="82"/>
      <c r="AH2" s="22" t="s">
        <v>152</v>
      </c>
      <c r="AI2" s="14"/>
      <c r="AJ2" s="14"/>
      <c r="AK2" s="21"/>
      <c r="AL2" s="19"/>
      <c r="AM2" s="22" t="s">
        <v>150</v>
      </c>
      <c r="AN2" s="14"/>
      <c r="AO2" s="14"/>
      <c r="AP2" s="14"/>
      <c r="AQ2" s="20"/>
      <c r="AR2" s="21"/>
      <c r="AS2" s="16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1998</v>
      </c>
      <c r="C4" s="29" t="s">
        <v>67</v>
      </c>
      <c r="D4" s="26" t="s">
        <v>76</v>
      </c>
      <c r="E4" s="25">
        <v>24</v>
      </c>
      <c r="F4" s="25">
        <v>0</v>
      </c>
      <c r="G4" s="25">
        <v>1</v>
      </c>
      <c r="H4" s="27">
        <v>28</v>
      </c>
      <c r="I4" s="25">
        <v>86</v>
      </c>
      <c r="J4" s="28"/>
      <c r="K4" s="30"/>
      <c r="L4" s="18"/>
      <c r="M4" s="18" t="s">
        <v>81</v>
      </c>
      <c r="N4" s="18"/>
      <c r="O4" s="18"/>
      <c r="P4" s="24"/>
      <c r="Q4" s="25"/>
      <c r="R4" s="25"/>
      <c r="S4" s="27"/>
      <c r="T4" s="25"/>
      <c r="U4" s="25"/>
      <c r="V4" s="161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2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1999</v>
      </c>
      <c r="C5" s="29" t="s">
        <v>80</v>
      </c>
      <c r="D5" s="26" t="s">
        <v>76</v>
      </c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>
        <v>14</v>
      </c>
      <c r="R5" s="25">
        <v>0</v>
      </c>
      <c r="S5" s="27">
        <v>0</v>
      </c>
      <c r="T5" s="25">
        <v>27</v>
      </c>
      <c r="U5" s="25">
        <v>79</v>
      </c>
      <c r="V5" s="161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2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61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2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2005</v>
      </c>
      <c r="C7" s="29" t="s">
        <v>65</v>
      </c>
      <c r="D7" s="26" t="s">
        <v>76</v>
      </c>
      <c r="E7" s="25">
        <v>22</v>
      </c>
      <c r="F7" s="25">
        <v>1</v>
      </c>
      <c r="G7" s="25">
        <v>7</v>
      </c>
      <c r="H7" s="27">
        <v>48</v>
      </c>
      <c r="I7" s="25">
        <v>126</v>
      </c>
      <c r="J7" s="28">
        <v>0.7</v>
      </c>
      <c r="K7" s="30">
        <v>180</v>
      </c>
      <c r="L7" s="66"/>
      <c r="M7" s="25" t="s">
        <v>65</v>
      </c>
      <c r="N7" s="18" t="s">
        <v>82</v>
      </c>
      <c r="O7" s="18" t="s">
        <v>67</v>
      </c>
      <c r="P7" s="24"/>
      <c r="Q7" s="25"/>
      <c r="R7" s="25"/>
      <c r="S7" s="27"/>
      <c r="T7" s="25"/>
      <c r="U7" s="25"/>
      <c r="V7" s="161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62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113" t="s">
        <v>153</v>
      </c>
      <c r="C8" s="117"/>
      <c r="D8" s="116"/>
      <c r="E8" s="115">
        <f>SUM(E4:E7)</f>
        <v>46</v>
      </c>
      <c r="F8" s="115">
        <f>SUM(F4:F7)</f>
        <v>1</v>
      </c>
      <c r="G8" s="115">
        <f>SUM(G4:G7)</f>
        <v>8</v>
      </c>
      <c r="H8" s="115">
        <f>SUM(H4:H7)</f>
        <v>76</v>
      </c>
      <c r="I8" s="115">
        <f>SUM(I4:I7)</f>
        <v>212</v>
      </c>
      <c r="J8" s="163">
        <v>0</v>
      </c>
      <c r="K8" s="82">
        <f>SUM(K4:K7)</f>
        <v>180</v>
      </c>
      <c r="L8" s="22"/>
      <c r="M8" s="20"/>
      <c r="N8" s="70"/>
      <c r="O8" s="71"/>
      <c r="P8" s="24"/>
      <c r="Q8" s="115">
        <f>SUM(Q4:Q7)</f>
        <v>14</v>
      </c>
      <c r="R8" s="115">
        <f>SUM(R4:R7)</f>
        <v>0</v>
      </c>
      <c r="S8" s="115">
        <f>SUM(S4:S7)</f>
        <v>0</v>
      </c>
      <c r="T8" s="115">
        <f>SUM(T4:T7)</f>
        <v>27</v>
      </c>
      <c r="U8" s="115">
        <f>SUM(U4:U7)</f>
        <v>79</v>
      </c>
      <c r="V8" s="33">
        <v>0</v>
      </c>
      <c r="W8" s="82">
        <f>SUM(W4:W7)</f>
        <v>0</v>
      </c>
      <c r="X8" s="16" t="s">
        <v>153</v>
      </c>
      <c r="Y8" s="17"/>
      <c r="Z8" s="15"/>
      <c r="AA8" s="115">
        <f>SUM(AA4:AA7)</f>
        <v>0</v>
      </c>
      <c r="AB8" s="115">
        <f>SUM(AB4:AB7)</f>
        <v>0</v>
      </c>
      <c r="AC8" s="115">
        <f>SUM(AC4:AC7)</f>
        <v>0</v>
      </c>
      <c r="AD8" s="115">
        <f>SUM(AD4:AD7)</f>
        <v>0</v>
      </c>
      <c r="AE8" s="115">
        <f>SUM(AE4:AE7)</f>
        <v>0</v>
      </c>
      <c r="AF8" s="163">
        <v>0</v>
      </c>
      <c r="AG8" s="82">
        <f>SUM(AG4:AG7)</f>
        <v>0</v>
      </c>
      <c r="AH8" s="22"/>
      <c r="AI8" s="20"/>
      <c r="AJ8" s="70"/>
      <c r="AK8" s="71"/>
      <c r="AL8" s="24"/>
      <c r="AM8" s="115">
        <f>SUM(AM4:AM7)</f>
        <v>0</v>
      </c>
      <c r="AN8" s="115">
        <f>SUM(AN4:AN7)</f>
        <v>0</v>
      </c>
      <c r="AO8" s="115">
        <f>SUM(AO4:AO7)</f>
        <v>0</v>
      </c>
      <c r="AP8" s="115">
        <f>SUM(AP4:AP7)</f>
        <v>0</v>
      </c>
      <c r="AQ8" s="115">
        <f>SUM(AQ4:AQ7)</f>
        <v>0</v>
      </c>
      <c r="AR8" s="163">
        <v>0</v>
      </c>
      <c r="AS8" s="160">
        <f>SUM(AS4:AS7)</f>
        <v>0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64" t="s">
        <v>154</v>
      </c>
      <c r="C10" s="165"/>
      <c r="D10" s="166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155</v>
      </c>
      <c r="O10" s="18" t="s">
        <v>156</v>
      </c>
      <c r="Q10" s="38"/>
      <c r="R10" s="38" t="s">
        <v>60</v>
      </c>
      <c r="S10" s="38"/>
      <c r="T10" s="35" t="s">
        <v>157</v>
      </c>
      <c r="U10" s="24"/>
      <c r="V10" s="30"/>
      <c r="W10" s="30"/>
      <c r="X10" s="167"/>
      <c r="Y10" s="167"/>
      <c r="Z10" s="167"/>
      <c r="AA10" s="167"/>
      <c r="AB10" s="167"/>
      <c r="AC10" s="38"/>
      <c r="AD10" s="38"/>
      <c r="AE10" s="38"/>
      <c r="AF10" s="35"/>
      <c r="AG10" s="35"/>
      <c r="AH10" s="35"/>
      <c r="AI10" s="35"/>
      <c r="AJ10" s="35"/>
      <c r="AK10" s="35"/>
      <c r="AM10" s="30"/>
      <c r="AN10" s="167"/>
      <c r="AO10" s="167"/>
      <c r="AP10" s="167"/>
      <c r="AQ10" s="167"/>
      <c r="AR10" s="167"/>
      <c r="AS10" s="167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68">
        <v>239</v>
      </c>
      <c r="F11" s="168">
        <v>7</v>
      </c>
      <c r="G11" s="168">
        <v>17</v>
      </c>
      <c r="H11" s="168">
        <v>250</v>
      </c>
      <c r="I11" s="168">
        <v>1102</v>
      </c>
      <c r="J11" s="169">
        <v>0.626</v>
      </c>
      <c r="K11" s="35">
        <f>PRODUCT(I11/J11)</f>
        <v>1760.3833865814697</v>
      </c>
      <c r="L11" s="170">
        <f t="shared" ref="L11:L12" si="0">PRODUCT((F11+G11)/E11)</f>
        <v>0.100418410041841</v>
      </c>
      <c r="M11" s="170">
        <f t="shared" ref="M11:M12" si="1">PRODUCT(H11/E11)</f>
        <v>1.0460251046025104</v>
      </c>
      <c r="N11" s="170">
        <f t="shared" ref="N11:N12" si="2">PRODUCT((F11+G11+H11)/E11)</f>
        <v>1.1464435146443515</v>
      </c>
      <c r="O11" s="170">
        <f t="shared" ref="O11:O12" si="3">PRODUCT(I11/E11)</f>
        <v>4.6108786610878658</v>
      </c>
      <c r="Q11" s="38"/>
      <c r="R11" s="38"/>
      <c r="S11" s="38"/>
      <c r="T11" s="35" t="s">
        <v>84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71" t="s">
        <v>94</v>
      </c>
      <c r="C12" s="172"/>
      <c r="D12" s="173"/>
      <c r="E12" s="168">
        <f>PRODUCT(E8+Q8)</f>
        <v>60</v>
      </c>
      <c r="F12" s="168">
        <f>PRODUCT(F8+R8)</f>
        <v>1</v>
      </c>
      <c r="G12" s="168">
        <f>PRODUCT(G8+S8)</f>
        <v>8</v>
      </c>
      <c r="H12" s="168">
        <f>PRODUCT(H8+T8)</f>
        <v>103</v>
      </c>
      <c r="I12" s="168">
        <f>PRODUCT(I8+U8)</f>
        <v>291</v>
      </c>
      <c r="J12" s="169"/>
      <c r="K12" s="35">
        <f>PRODUCT(K8+W8)</f>
        <v>180</v>
      </c>
      <c r="L12" s="170">
        <f t="shared" si="0"/>
        <v>0.15</v>
      </c>
      <c r="M12" s="170">
        <f t="shared" si="1"/>
        <v>1.7166666666666666</v>
      </c>
      <c r="N12" s="170">
        <f t="shared" si="2"/>
        <v>1.8666666666666667</v>
      </c>
      <c r="O12" s="170">
        <f t="shared" si="3"/>
        <v>4.8499999999999996</v>
      </c>
      <c r="Q12" s="38"/>
      <c r="R12" s="38"/>
      <c r="S12" s="38"/>
      <c r="T12" s="35" t="s">
        <v>85</v>
      </c>
      <c r="U12" s="35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74" t="s">
        <v>151</v>
      </c>
      <c r="C13" s="175"/>
      <c r="D13" s="176"/>
      <c r="E13" s="168">
        <f>PRODUCT(AA8+AM8)</f>
        <v>0</v>
      </c>
      <c r="F13" s="168">
        <f>PRODUCT(AB8+AN8)</f>
        <v>0</v>
      </c>
      <c r="G13" s="168">
        <f>PRODUCT(AC8+AO8)</f>
        <v>0</v>
      </c>
      <c r="H13" s="168">
        <f>PRODUCT(AD8+AP8)</f>
        <v>0</v>
      </c>
      <c r="I13" s="168">
        <f>PRODUCT(AE8+AQ8)</f>
        <v>0</v>
      </c>
      <c r="J13" s="169">
        <v>0</v>
      </c>
      <c r="K13" s="24">
        <v>0</v>
      </c>
      <c r="L13" s="170">
        <v>0</v>
      </c>
      <c r="M13" s="170">
        <v>0</v>
      </c>
      <c r="N13" s="170">
        <v>0</v>
      </c>
      <c r="O13" s="170">
        <v>0</v>
      </c>
      <c r="Q13" s="38"/>
      <c r="R13" s="38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77" t="s">
        <v>153</v>
      </c>
      <c r="C14" s="87"/>
      <c r="D14" s="178"/>
      <c r="E14" s="168">
        <f>SUM(E11:E13)</f>
        <v>299</v>
      </c>
      <c r="F14" s="168">
        <f t="shared" ref="F14:I14" si="4">SUM(F11:F13)</f>
        <v>8</v>
      </c>
      <c r="G14" s="168">
        <f t="shared" si="4"/>
        <v>25</v>
      </c>
      <c r="H14" s="168">
        <f t="shared" si="4"/>
        <v>353</v>
      </c>
      <c r="I14" s="168">
        <f t="shared" si="4"/>
        <v>1393</v>
      </c>
      <c r="J14" s="169"/>
      <c r="K14" s="35">
        <f>SUM(K11:K13)</f>
        <v>1940.3833865814697</v>
      </c>
      <c r="L14" s="170">
        <f>PRODUCT((F14+G14)/E14)</f>
        <v>0.11036789297658862</v>
      </c>
      <c r="M14" s="170">
        <f>PRODUCT(H14/E14)</f>
        <v>1.1806020066889633</v>
      </c>
      <c r="N14" s="170">
        <f>PRODUCT((F14+G14+H14)/E14)</f>
        <v>1.2909698996655519</v>
      </c>
      <c r="O14" s="170">
        <f>PRODUCT(I14/E14)</f>
        <v>4.6588628762541804</v>
      </c>
      <c r="Q14" s="24"/>
      <c r="R14" s="24"/>
      <c r="S14" s="24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85546875" style="59" customWidth="1"/>
    <col min="3" max="3" width="25.710937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94" customWidth="1"/>
    <col min="22" max="22" width="10.42578125" style="60" customWidth="1"/>
    <col min="23" max="23" width="20.42578125" style="67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2"/>
      <c r="R1" s="92"/>
      <c r="S1" s="92"/>
      <c r="T1" s="92"/>
      <c r="U1" s="92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78</v>
      </c>
      <c r="C2" s="89" t="s">
        <v>79</v>
      </c>
      <c r="D2" s="65"/>
      <c r="E2" s="11"/>
      <c r="F2" s="96"/>
      <c r="G2" s="65"/>
      <c r="H2" s="11"/>
      <c r="I2" s="11"/>
      <c r="J2" s="11"/>
      <c r="K2" s="11"/>
      <c r="L2" s="11"/>
      <c r="M2" s="11"/>
      <c r="N2" s="11"/>
      <c r="O2" s="11"/>
      <c r="P2" s="11"/>
      <c r="Q2" s="93"/>
      <c r="R2" s="93"/>
      <c r="S2" s="93"/>
      <c r="T2" s="93"/>
      <c r="U2" s="93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12" t="s">
        <v>95</v>
      </c>
      <c r="C3" s="22" t="s">
        <v>34</v>
      </c>
      <c r="D3" s="113" t="s">
        <v>35</v>
      </c>
      <c r="E3" s="114" t="s">
        <v>1</v>
      </c>
      <c r="F3" s="24"/>
      <c r="G3" s="115" t="s">
        <v>36</v>
      </c>
      <c r="H3" s="116" t="s">
        <v>37</v>
      </c>
      <c r="I3" s="116" t="s">
        <v>31</v>
      </c>
      <c r="J3" s="17" t="s">
        <v>38</v>
      </c>
      <c r="K3" s="117" t="s">
        <v>39</v>
      </c>
      <c r="L3" s="117" t="s">
        <v>40</v>
      </c>
      <c r="M3" s="115" t="s">
        <v>41</v>
      </c>
      <c r="N3" s="115" t="s">
        <v>30</v>
      </c>
      <c r="O3" s="116" t="s">
        <v>42</v>
      </c>
      <c r="P3" s="115" t="s">
        <v>37</v>
      </c>
      <c r="Q3" s="146" t="s">
        <v>16</v>
      </c>
      <c r="R3" s="146">
        <v>1</v>
      </c>
      <c r="S3" s="146">
        <v>2</v>
      </c>
      <c r="T3" s="146">
        <v>3</v>
      </c>
      <c r="U3" s="146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18" t="s">
        <v>96</v>
      </c>
      <c r="C4" s="119" t="s">
        <v>97</v>
      </c>
      <c r="D4" s="120" t="s">
        <v>62</v>
      </c>
      <c r="E4" s="121" t="s">
        <v>76</v>
      </c>
      <c r="F4" s="24"/>
      <c r="G4" s="122">
        <v>1</v>
      </c>
      <c r="H4" s="122"/>
      <c r="I4" s="123"/>
      <c r="J4" s="91"/>
      <c r="K4" s="91" t="s">
        <v>69</v>
      </c>
      <c r="L4" s="91"/>
      <c r="M4" s="122">
        <v>1</v>
      </c>
      <c r="N4" s="122"/>
      <c r="O4" s="122"/>
      <c r="P4" s="122"/>
      <c r="Q4" s="125" t="s">
        <v>120</v>
      </c>
      <c r="R4" s="125" t="s">
        <v>121</v>
      </c>
      <c r="S4" s="147"/>
      <c r="T4" s="147" t="s">
        <v>122</v>
      </c>
      <c r="U4" s="147"/>
      <c r="V4" s="124">
        <v>0.33</v>
      </c>
      <c r="W4" s="119" t="s">
        <v>98</v>
      </c>
      <c r="X4" s="150">
        <v>5640</v>
      </c>
      <c r="Y4" s="64"/>
      <c r="Z4" s="64"/>
      <c r="AA4" s="64"/>
      <c r="AB4" s="64"/>
      <c r="AC4" s="64"/>
      <c r="AD4" s="64"/>
    </row>
    <row r="5" spans="1:30" x14ac:dyDescent="0.25">
      <c r="A5" s="23"/>
      <c r="B5" s="118" t="s">
        <v>99</v>
      </c>
      <c r="C5" s="119" t="s">
        <v>100</v>
      </c>
      <c r="D5" s="120" t="s">
        <v>62</v>
      </c>
      <c r="E5" s="121" t="s">
        <v>76</v>
      </c>
      <c r="F5" s="24"/>
      <c r="G5" s="122"/>
      <c r="H5" s="122"/>
      <c r="I5" s="123">
        <v>1</v>
      </c>
      <c r="J5" s="91" t="s">
        <v>101</v>
      </c>
      <c r="K5" s="91">
        <v>7</v>
      </c>
      <c r="L5" s="91"/>
      <c r="M5" s="122">
        <v>1</v>
      </c>
      <c r="N5" s="122"/>
      <c r="O5" s="122"/>
      <c r="P5" s="122"/>
      <c r="Q5" s="125" t="s">
        <v>123</v>
      </c>
      <c r="R5" s="125" t="s">
        <v>123</v>
      </c>
      <c r="S5" s="147"/>
      <c r="T5" s="147"/>
      <c r="U5" s="147"/>
      <c r="V5" s="124">
        <v>0.5</v>
      </c>
      <c r="W5" s="119" t="s">
        <v>98</v>
      </c>
      <c r="X5" s="150">
        <v>5075</v>
      </c>
      <c r="Y5" s="64"/>
      <c r="Z5" s="64"/>
      <c r="AA5" s="64"/>
      <c r="AB5" s="64"/>
      <c r="AC5" s="64"/>
      <c r="AD5" s="64"/>
    </row>
    <row r="6" spans="1:30" x14ac:dyDescent="0.25">
      <c r="A6" s="23"/>
      <c r="B6" s="118" t="s">
        <v>102</v>
      </c>
      <c r="C6" s="119" t="s">
        <v>103</v>
      </c>
      <c r="D6" s="120" t="s">
        <v>62</v>
      </c>
      <c r="E6" s="121" t="s">
        <v>76</v>
      </c>
      <c r="F6" s="24"/>
      <c r="G6" s="122"/>
      <c r="H6" s="122"/>
      <c r="I6" s="123">
        <v>1</v>
      </c>
      <c r="J6" s="91"/>
      <c r="K6" s="91" t="s">
        <v>69</v>
      </c>
      <c r="L6" s="91"/>
      <c r="M6" s="122">
        <v>1</v>
      </c>
      <c r="N6" s="122"/>
      <c r="O6" s="122"/>
      <c r="P6" s="122"/>
      <c r="Q6" s="125" t="s">
        <v>124</v>
      </c>
      <c r="R6" s="125" t="s">
        <v>124</v>
      </c>
      <c r="S6" s="147"/>
      <c r="T6" s="147"/>
      <c r="U6" s="147"/>
      <c r="V6" s="124">
        <v>0.25</v>
      </c>
      <c r="W6" s="119" t="s">
        <v>104</v>
      </c>
      <c r="X6" s="150">
        <v>4713</v>
      </c>
      <c r="Y6" s="64"/>
      <c r="Z6" s="64"/>
      <c r="AA6" s="64"/>
      <c r="AB6" s="64"/>
      <c r="AC6" s="64"/>
      <c r="AD6" s="64"/>
    </row>
    <row r="7" spans="1:30" x14ac:dyDescent="0.25">
      <c r="A7" s="23"/>
      <c r="B7" s="126" t="s">
        <v>73</v>
      </c>
      <c r="C7" s="127" t="s">
        <v>105</v>
      </c>
      <c r="D7" s="128" t="s">
        <v>106</v>
      </c>
      <c r="E7" s="129" t="s">
        <v>83</v>
      </c>
      <c r="F7" s="24"/>
      <c r="G7" s="130"/>
      <c r="H7" s="130"/>
      <c r="I7" s="131">
        <v>1</v>
      </c>
      <c r="J7" s="132"/>
      <c r="K7" s="132" t="s">
        <v>69</v>
      </c>
      <c r="L7" s="132" t="s">
        <v>107</v>
      </c>
      <c r="M7" s="130">
        <v>1</v>
      </c>
      <c r="N7" s="130"/>
      <c r="O7" s="130"/>
      <c r="P7" s="130"/>
      <c r="Q7" s="134" t="s">
        <v>125</v>
      </c>
      <c r="R7" s="134" t="s">
        <v>125</v>
      </c>
      <c r="S7" s="148"/>
      <c r="T7" s="148"/>
      <c r="U7" s="148"/>
      <c r="V7" s="133">
        <v>0.83299999999999996</v>
      </c>
      <c r="W7" s="127" t="s">
        <v>108</v>
      </c>
      <c r="X7" s="151">
        <v>4120</v>
      </c>
      <c r="Y7" s="64"/>
      <c r="Z7" s="64"/>
      <c r="AA7" s="64"/>
      <c r="AB7" s="64"/>
      <c r="AC7" s="64"/>
      <c r="AD7" s="64"/>
    </row>
    <row r="8" spans="1:30" x14ac:dyDescent="0.25">
      <c r="A8" s="23"/>
      <c r="B8" s="22" t="s">
        <v>7</v>
      </c>
      <c r="C8" s="17"/>
      <c r="D8" s="16"/>
      <c r="E8" s="83"/>
      <c r="F8" s="90"/>
      <c r="G8" s="18">
        <f>SUM(G4:G7)</f>
        <v>1</v>
      </c>
      <c r="H8" s="18"/>
      <c r="I8" s="18">
        <f>SUM(I4:I7)</f>
        <v>3</v>
      </c>
      <c r="J8" s="17"/>
      <c r="K8" s="17"/>
      <c r="L8" s="17"/>
      <c r="M8" s="18">
        <f t="shared" ref="M8" si="0">SUM(M4:M7)</f>
        <v>4</v>
      </c>
      <c r="N8" s="18"/>
      <c r="O8" s="18"/>
      <c r="P8" s="18"/>
      <c r="Q8" s="66" t="s">
        <v>126</v>
      </c>
      <c r="R8" s="66" t="s">
        <v>127</v>
      </c>
      <c r="S8" s="66"/>
      <c r="T8" s="66" t="s">
        <v>122</v>
      </c>
      <c r="U8" s="66"/>
      <c r="V8" s="33">
        <v>0.5</v>
      </c>
      <c r="W8" s="84"/>
      <c r="X8" s="66"/>
      <c r="Y8" s="64"/>
      <c r="Z8" s="64"/>
      <c r="AA8" s="64"/>
      <c r="AB8" s="64"/>
      <c r="AC8" s="64"/>
      <c r="AD8" s="64"/>
    </row>
    <row r="9" spans="1:30" x14ac:dyDescent="0.25">
      <c r="A9" s="135"/>
      <c r="B9" s="136" t="s">
        <v>109</v>
      </c>
      <c r="C9" s="137" t="s">
        <v>110</v>
      </c>
      <c r="D9" s="138"/>
      <c r="E9" s="109"/>
      <c r="F9" s="139"/>
      <c r="G9" s="140"/>
      <c r="H9" s="138"/>
      <c r="I9" s="138"/>
      <c r="J9" s="138"/>
      <c r="K9" s="137"/>
      <c r="L9" s="138"/>
      <c r="M9" s="137"/>
      <c r="N9" s="137"/>
      <c r="O9" s="137"/>
      <c r="P9" s="137"/>
      <c r="Q9" s="149"/>
      <c r="R9" s="149"/>
      <c r="S9" s="149"/>
      <c r="T9" s="149"/>
      <c r="U9" s="149"/>
      <c r="V9" s="141"/>
      <c r="W9" s="137"/>
      <c r="X9" s="142"/>
      <c r="Y9" s="64"/>
      <c r="Z9" s="58"/>
      <c r="AA9" s="58"/>
      <c r="AB9" s="58"/>
      <c r="AC9" s="64"/>
      <c r="AD9" s="64"/>
    </row>
    <row r="10" spans="1:30" x14ac:dyDescent="0.25">
      <c r="A10" s="135"/>
      <c r="B10" s="143"/>
      <c r="C10" s="85"/>
      <c r="D10" s="144"/>
      <c r="E10" s="87"/>
      <c r="F10" s="87"/>
      <c r="G10" s="97"/>
      <c r="H10" s="86"/>
      <c r="I10" s="85"/>
      <c r="J10" s="86"/>
      <c r="K10" s="86"/>
      <c r="L10" s="86"/>
      <c r="M10" s="86"/>
      <c r="N10" s="86"/>
      <c r="O10" s="86"/>
      <c r="P10" s="86"/>
      <c r="Q10" s="98"/>
      <c r="R10" s="98"/>
      <c r="S10" s="98"/>
      <c r="T10" s="98"/>
      <c r="U10" s="98"/>
      <c r="V10" s="86"/>
      <c r="W10" s="86"/>
      <c r="X10" s="88"/>
      <c r="Y10" s="38"/>
      <c r="Z10" s="35"/>
      <c r="AA10" s="24"/>
      <c r="AB10" s="24"/>
      <c r="AC10" s="64"/>
      <c r="AD10" s="64"/>
    </row>
    <row r="11" spans="1:30" x14ac:dyDescent="0.25">
      <c r="A11" s="8"/>
      <c r="B11" s="22" t="s">
        <v>64</v>
      </c>
      <c r="C11" s="22" t="s">
        <v>34</v>
      </c>
      <c r="D11" s="16" t="s">
        <v>35</v>
      </c>
      <c r="E11" s="21" t="s">
        <v>1</v>
      </c>
      <c r="F11" s="24"/>
      <c r="G11" s="18" t="s">
        <v>36</v>
      </c>
      <c r="H11" s="15" t="s">
        <v>37</v>
      </c>
      <c r="I11" s="15" t="s">
        <v>31</v>
      </c>
      <c r="J11" s="17" t="s">
        <v>38</v>
      </c>
      <c r="K11" s="17" t="s">
        <v>39</v>
      </c>
      <c r="L11" s="17" t="s">
        <v>40</v>
      </c>
      <c r="M11" s="18" t="s">
        <v>41</v>
      </c>
      <c r="N11" s="18" t="s">
        <v>30</v>
      </c>
      <c r="O11" s="15" t="s">
        <v>42</v>
      </c>
      <c r="P11" s="18" t="s">
        <v>37</v>
      </c>
      <c r="Q11" s="66" t="s">
        <v>16</v>
      </c>
      <c r="R11" s="66">
        <v>1</v>
      </c>
      <c r="S11" s="66">
        <v>2</v>
      </c>
      <c r="T11" s="66">
        <v>3</v>
      </c>
      <c r="U11" s="66" t="s">
        <v>43</v>
      </c>
      <c r="V11" s="17" t="s">
        <v>21</v>
      </c>
      <c r="W11" s="16" t="s">
        <v>44</v>
      </c>
      <c r="X11" s="16" t="s">
        <v>45</v>
      </c>
      <c r="Y11" s="64"/>
      <c r="Z11" s="64"/>
      <c r="AA11" s="64"/>
      <c r="AB11" s="64"/>
      <c r="AC11" s="64"/>
      <c r="AD11" s="64"/>
    </row>
    <row r="12" spans="1:30" x14ac:dyDescent="0.25">
      <c r="A12" s="8"/>
      <c r="B12" s="118" t="s">
        <v>111</v>
      </c>
      <c r="C12" s="119" t="s">
        <v>112</v>
      </c>
      <c r="D12" s="120" t="s">
        <v>62</v>
      </c>
      <c r="E12" s="145" t="s">
        <v>76</v>
      </c>
      <c r="F12" s="111"/>
      <c r="G12" s="122"/>
      <c r="H12" s="123"/>
      <c r="I12" s="122">
        <v>1</v>
      </c>
      <c r="J12" s="91"/>
      <c r="K12" s="91" t="s">
        <v>69</v>
      </c>
      <c r="L12" s="91" t="s">
        <v>107</v>
      </c>
      <c r="M12" s="91">
        <v>1</v>
      </c>
      <c r="N12" s="122"/>
      <c r="O12" s="123"/>
      <c r="P12" s="123"/>
      <c r="Q12" s="147" t="s">
        <v>128</v>
      </c>
      <c r="R12" s="147" t="s">
        <v>66</v>
      </c>
      <c r="S12" s="147" t="s">
        <v>63</v>
      </c>
      <c r="T12" s="147"/>
      <c r="U12" s="147"/>
      <c r="V12" s="124">
        <v>0.44444444444444442</v>
      </c>
      <c r="W12" s="119" t="s">
        <v>113</v>
      </c>
      <c r="X12" s="125" t="s">
        <v>114</v>
      </c>
      <c r="Y12" s="64"/>
      <c r="Z12" s="64"/>
      <c r="AA12" s="64"/>
      <c r="AB12" s="64"/>
      <c r="AC12" s="64"/>
      <c r="AD12" s="64"/>
    </row>
    <row r="13" spans="1:30" x14ac:dyDescent="0.25">
      <c r="A13" s="8"/>
      <c r="B13" s="118" t="s">
        <v>115</v>
      </c>
      <c r="C13" s="119" t="s">
        <v>116</v>
      </c>
      <c r="D13" s="120" t="s">
        <v>62</v>
      </c>
      <c r="E13" s="145" t="s">
        <v>76</v>
      </c>
      <c r="F13" s="82"/>
      <c r="G13" s="122">
        <v>1</v>
      </c>
      <c r="H13" s="123"/>
      <c r="I13" s="122"/>
      <c r="J13" s="91" t="s">
        <v>117</v>
      </c>
      <c r="K13" s="91">
        <v>1</v>
      </c>
      <c r="L13" s="91" t="s">
        <v>107</v>
      </c>
      <c r="M13" s="91">
        <v>1</v>
      </c>
      <c r="N13" s="122"/>
      <c r="O13" s="123"/>
      <c r="P13" s="123">
        <v>2</v>
      </c>
      <c r="Q13" s="147" t="s">
        <v>129</v>
      </c>
      <c r="R13" s="147" t="s">
        <v>130</v>
      </c>
      <c r="S13" s="147" t="s">
        <v>131</v>
      </c>
      <c r="T13" s="147"/>
      <c r="U13" s="147"/>
      <c r="V13" s="124">
        <v>1</v>
      </c>
      <c r="W13" s="119" t="s">
        <v>118</v>
      </c>
      <c r="X13" s="125" t="s">
        <v>119</v>
      </c>
      <c r="Y13" s="64"/>
      <c r="Z13" s="64"/>
      <c r="AA13" s="64"/>
      <c r="AB13" s="64"/>
      <c r="AC13" s="64"/>
      <c r="AD13" s="64"/>
    </row>
    <row r="14" spans="1:30" x14ac:dyDescent="0.25">
      <c r="A14" s="23"/>
      <c r="B14" s="22" t="s">
        <v>7</v>
      </c>
      <c r="C14" s="17"/>
      <c r="D14" s="16"/>
      <c r="E14" s="83"/>
      <c r="F14" s="90"/>
      <c r="G14" s="18">
        <f>SUM(G10:G13)</f>
        <v>1</v>
      </c>
      <c r="H14" s="18"/>
      <c r="I14" s="18">
        <f>SUM(I10:I13)</f>
        <v>1</v>
      </c>
      <c r="J14" s="17"/>
      <c r="K14" s="17"/>
      <c r="L14" s="17"/>
      <c r="M14" s="18">
        <f t="shared" ref="M14:P14" si="1">SUM(M10:M13)</f>
        <v>2</v>
      </c>
      <c r="N14" s="18"/>
      <c r="O14" s="18"/>
      <c r="P14" s="18">
        <f t="shared" si="1"/>
        <v>2</v>
      </c>
      <c r="Q14" s="66" t="s">
        <v>132</v>
      </c>
      <c r="R14" s="66" t="s">
        <v>134</v>
      </c>
      <c r="S14" s="66" t="s">
        <v>133</v>
      </c>
      <c r="T14" s="66"/>
      <c r="U14" s="66"/>
      <c r="V14" s="33">
        <v>0.66700000000000004</v>
      </c>
      <c r="W14" s="84"/>
      <c r="X14" s="66"/>
      <c r="Y14" s="64"/>
      <c r="Z14" s="64"/>
      <c r="AA14" s="64"/>
      <c r="AB14" s="64"/>
      <c r="AC14" s="64"/>
      <c r="AD14" s="64"/>
    </row>
    <row r="15" spans="1:30" x14ac:dyDescent="0.25">
      <c r="A15" s="135"/>
      <c r="B15" s="143"/>
      <c r="C15" s="85"/>
      <c r="D15" s="144"/>
      <c r="E15" s="87"/>
      <c r="F15" s="87"/>
      <c r="G15" s="97"/>
      <c r="H15" s="86"/>
      <c r="I15" s="85"/>
      <c r="J15" s="86"/>
      <c r="K15" s="86"/>
      <c r="L15" s="86"/>
      <c r="M15" s="86"/>
      <c r="N15" s="86"/>
      <c r="O15" s="86"/>
      <c r="P15" s="86"/>
      <c r="Q15" s="98"/>
      <c r="R15" s="98"/>
      <c r="S15" s="98"/>
      <c r="T15" s="98"/>
      <c r="U15" s="98"/>
      <c r="V15" s="86"/>
      <c r="W15" s="86"/>
      <c r="X15" s="88"/>
      <c r="Y15" s="38"/>
      <c r="Z15" s="35"/>
      <c r="AA15" s="24"/>
      <c r="AB15" s="24"/>
      <c r="AC15" s="64"/>
      <c r="AD15" s="64"/>
    </row>
    <row r="16" spans="1:30" x14ac:dyDescent="0.25">
      <c r="A16" s="23"/>
      <c r="B16" s="58"/>
      <c r="C16" s="35"/>
      <c r="D16" s="58"/>
      <c r="E16" s="79"/>
      <c r="F16" s="24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F17" s="24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F18" s="24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100"/>
      <c r="R48" s="100"/>
      <c r="S48" s="100"/>
      <c r="T48" s="100"/>
      <c r="U48" s="100"/>
      <c r="V48" s="24"/>
      <c r="W48" s="58"/>
      <c r="X48" s="24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100"/>
      <c r="R49" s="100"/>
      <c r="S49" s="100"/>
      <c r="T49" s="100"/>
      <c r="U49" s="100"/>
      <c r="V49" s="24"/>
      <c r="W49" s="58"/>
      <c r="X49" s="24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00"/>
      <c r="R50" s="100"/>
      <c r="S50" s="100"/>
      <c r="T50" s="100"/>
      <c r="U50" s="100"/>
      <c r="V50" s="24"/>
      <c r="W50" s="58"/>
      <c r="X50" s="24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100"/>
      <c r="R51" s="100"/>
      <c r="S51" s="100"/>
      <c r="T51" s="100"/>
      <c r="U51" s="100"/>
      <c r="V51" s="24"/>
      <c r="W51" s="58"/>
      <c r="X51" s="24"/>
      <c r="Y51" s="64"/>
      <c r="Z51" s="64"/>
      <c r="AA51" s="64"/>
      <c r="AB51" s="64"/>
      <c r="AC51" s="64"/>
      <c r="AD51" s="64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5"/>
      <c r="R70" s="95"/>
      <c r="S70" s="95"/>
      <c r="T70" s="95"/>
      <c r="U70" s="95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5"/>
      <c r="R72" s="95"/>
      <c r="S72" s="95"/>
      <c r="T72" s="95"/>
      <c r="U72" s="9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5"/>
      <c r="R73" s="95"/>
      <c r="S73" s="95"/>
      <c r="T73" s="95"/>
      <c r="U73" s="95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5"/>
      <c r="R74" s="95"/>
      <c r="S74" s="95"/>
      <c r="T74" s="95"/>
      <c r="U74" s="95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5"/>
      <c r="R75" s="95"/>
      <c r="S75" s="95"/>
      <c r="T75" s="95"/>
      <c r="U75" s="9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5"/>
      <c r="R76" s="95"/>
      <c r="S76" s="95"/>
      <c r="T76" s="95"/>
      <c r="U76" s="95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5"/>
      <c r="R77" s="95"/>
      <c r="S77" s="95"/>
      <c r="T77" s="95"/>
      <c r="U77" s="95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5"/>
      <c r="R78" s="95"/>
      <c r="S78" s="95"/>
      <c r="T78" s="95"/>
      <c r="U78" s="95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5"/>
      <c r="R79" s="95"/>
      <c r="S79" s="95"/>
      <c r="T79" s="95"/>
      <c r="U79" s="95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5"/>
      <c r="R80" s="95"/>
      <c r="S80" s="95"/>
      <c r="T80" s="95"/>
      <c r="U80" s="95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5"/>
      <c r="R81" s="95"/>
      <c r="S81" s="95"/>
      <c r="T81" s="95"/>
      <c r="U81" s="95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5"/>
      <c r="R82" s="95"/>
      <c r="S82" s="95"/>
      <c r="T82" s="95"/>
      <c r="U82" s="95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5"/>
      <c r="R83" s="95"/>
      <c r="S83" s="95"/>
      <c r="T83" s="95"/>
      <c r="U83" s="9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5"/>
      <c r="R84" s="95"/>
      <c r="S84" s="95"/>
      <c r="T84" s="95"/>
      <c r="U84" s="9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5"/>
      <c r="R85" s="95"/>
      <c r="S85" s="95"/>
      <c r="T85" s="95"/>
      <c r="U85" s="9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5"/>
      <c r="R86" s="95"/>
      <c r="S86" s="95"/>
      <c r="T86" s="95"/>
      <c r="U86" s="9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5"/>
      <c r="R87" s="95"/>
      <c r="S87" s="95"/>
      <c r="T87" s="95"/>
      <c r="U87" s="9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5"/>
      <c r="R88" s="95"/>
      <c r="S88" s="95"/>
      <c r="T88" s="95"/>
      <c r="U88" s="9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5"/>
      <c r="R89" s="95"/>
      <c r="S89" s="95"/>
      <c r="T89" s="95"/>
      <c r="U89" s="9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5"/>
      <c r="R90" s="95"/>
      <c r="S90" s="95"/>
      <c r="T90" s="95"/>
      <c r="U90" s="9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5"/>
      <c r="R91" s="95"/>
      <c r="S91" s="95"/>
      <c r="T91" s="95"/>
      <c r="U91" s="9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5"/>
      <c r="R92" s="95"/>
      <c r="S92" s="95"/>
      <c r="T92" s="95"/>
      <c r="U92" s="9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5"/>
      <c r="R93" s="95"/>
      <c r="S93" s="95"/>
      <c r="T93" s="95"/>
      <c r="U93" s="9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5"/>
      <c r="R94" s="95"/>
      <c r="S94" s="95"/>
      <c r="T94" s="95"/>
      <c r="U94" s="9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5"/>
      <c r="R95" s="95"/>
      <c r="S95" s="95"/>
      <c r="T95" s="95"/>
      <c r="U95" s="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5"/>
      <c r="R96" s="95"/>
      <c r="S96" s="95"/>
      <c r="T96" s="95"/>
      <c r="U96" s="9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5"/>
      <c r="R97" s="95"/>
      <c r="S97" s="95"/>
      <c r="T97" s="95"/>
      <c r="U97" s="9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5"/>
      <c r="R98" s="95"/>
      <c r="S98" s="95"/>
      <c r="T98" s="95"/>
      <c r="U98" s="9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5"/>
      <c r="R99" s="95"/>
      <c r="S99" s="95"/>
      <c r="T99" s="95"/>
      <c r="U99" s="9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5"/>
      <c r="R100" s="95"/>
      <c r="S100" s="95"/>
      <c r="T100" s="95"/>
      <c r="U100" s="9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5"/>
      <c r="R101" s="95"/>
      <c r="S101" s="95"/>
      <c r="T101" s="95"/>
      <c r="U101" s="9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5"/>
      <c r="R102" s="95"/>
      <c r="S102" s="95"/>
      <c r="T102" s="95"/>
      <c r="U102" s="9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5"/>
      <c r="R103" s="95"/>
      <c r="S103" s="95"/>
      <c r="T103" s="95"/>
      <c r="U103" s="9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5"/>
      <c r="R104" s="95"/>
      <c r="S104" s="95"/>
      <c r="T104" s="95"/>
      <c r="U104" s="9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5"/>
      <c r="R105" s="95"/>
      <c r="S105" s="95"/>
      <c r="T105" s="95"/>
      <c r="U105" s="9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5"/>
      <c r="R106" s="95"/>
      <c r="S106" s="95"/>
      <c r="T106" s="95"/>
      <c r="U106" s="9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5"/>
      <c r="R107" s="95"/>
      <c r="S107" s="95"/>
      <c r="T107" s="95"/>
      <c r="U107" s="9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5"/>
      <c r="R108" s="95"/>
      <c r="S108" s="95"/>
      <c r="T108" s="95"/>
      <c r="U108" s="9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5"/>
      <c r="R109" s="95"/>
      <c r="S109" s="95"/>
      <c r="T109" s="95"/>
      <c r="U109" s="9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5"/>
      <c r="R110" s="95"/>
      <c r="S110" s="95"/>
      <c r="T110" s="95"/>
      <c r="U110" s="9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5"/>
      <c r="R111" s="95"/>
      <c r="S111" s="95"/>
      <c r="T111" s="95"/>
      <c r="U111" s="9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5"/>
      <c r="R112" s="95"/>
      <c r="S112" s="95"/>
      <c r="T112" s="95"/>
      <c r="U112" s="9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5"/>
      <c r="R113" s="95"/>
      <c r="S113" s="95"/>
      <c r="T113" s="95"/>
      <c r="U113" s="9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5"/>
      <c r="R114" s="95"/>
      <c r="S114" s="95"/>
      <c r="T114" s="95"/>
      <c r="U114" s="9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5"/>
      <c r="R115" s="95"/>
      <c r="S115" s="95"/>
      <c r="T115" s="95"/>
      <c r="U115" s="9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5"/>
      <c r="R116" s="95"/>
      <c r="S116" s="95"/>
      <c r="T116" s="95"/>
      <c r="U116" s="9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5"/>
      <c r="R117" s="95"/>
      <c r="S117" s="95"/>
      <c r="T117" s="95"/>
      <c r="U117" s="9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5"/>
      <c r="R118" s="95"/>
      <c r="S118" s="95"/>
      <c r="T118" s="95"/>
      <c r="U118" s="9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5"/>
      <c r="R119" s="95"/>
      <c r="S119" s="95"/>
      <c r="T119" s="95"/>
      <c r="U119" s="9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5"/>
      <c r="R120" s="95"/>
      <c r="S120" s="95"/>
      <c r="T120" s="95"/>
      <c r="U120" s="9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5"/>
      <c r="R121" s="95"/>
      <c r="S121" s="95"/>
      <c r="T121" s="95"/>
      <c r="U121" s="9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5"/>
      <c r="R122" s="95"/>
      <c r="S122" s="95"/>
      <c r="T122" s="95"/>
      <c r="U122" s="9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5"/>
      <c r="R123" s="95"/>
      <c r="S123" s="95"/>
      <c r="T123" s="95"/>
      <c r="U123" s="9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5"/>
      <c r="R124" s="95"/>
      <c r="S124" s="95"/>
      <c r="T124" s="95"/>
      <c r="U124" s="9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5"/>
      <c r="R125" s="95"/>
      <c r="S125" s="95"/>
      <c r="T125" s="95"/>
      <c r="U125" s="9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5"/>
      <c r="R126" s="95"/>
      <c r="S126" s="95"/>
      <c r="T126" s="95"/>
      <c r="U126" s="9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5"/>
      <c r="R127" s="95"/>
      <c r="S127" s="95"/>
      <c r="T127" s="95"/>
      <c r="U127" s="9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5"/>
      <c r="R128" s="95"/>
      <c r="S128" s="95"/>
      <c r="T128" s="95"/>
      <c r="U128" s="9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5"/>
      <c r="R129" s="95"/>
      <c r="S129" s="95"/>
      <c r="T129" s="95"/>
      <c r="U129" s="9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5"/>
      <c r="R130" s="95"/>
      <c r="S130" s="95"/>
      <c r="T130" s="95"/>
      <c r="U130" s="9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5"/>
      <c r="R131" s="95"/>
      <c r="S131" s="95"/>
      <c r="T131" s="95"/>
      <c r="U131" s="9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5"/>
      <c r="R132" s="95"/>
      <c r="S132" s="95"/>
      <c r="T132" s="95"/>
      <c r="U132" s="9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5"/>
      <c r="R133" s="95"/>
      <c r="S133" s="95"/>
      <c r="T133" s="95"/>
      <c r="U133" s="9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5"/>
      <c r="R134" s="95"/>
      <c r="S134" s="95"/>
      <c r="T134" s="95"/>
      <c r="U134" s="9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5"/>
      <c r="R135" s="95"/>
      <c r="S135" s="95"/>
      <c r="T135" s="95"/>
      <c r="U135" s="9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5"/>
      <c r="R136" s="95"/>
      <c r="S136" s="95"/>
      <c r="T136" s="95"/>
      <c r="U136" s="9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5"/>
      <c r="R137" s="95"/>
      <c r="S137" s="95"/>
      <c r="T137" s="95"/>
      <c r="U137" s="9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5"/>
      <c r="R138" s="95"/>
      <c r="S138" s="95"/>
      <c r="T138" s="95"/>
      <c r="U138" s="9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5"/>
      <c r="R139" s="95"/>
      <c r="S139" s="95"/>
      <c r="T139" s="95"/>
      <c r="U139" s="9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5"/>
      <c r="R140" s="95"/>
      <c r="S140" s="95"/>
      <c r="T140" s="95"/>
      <c r="U140" s="9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5"/>
      <c r="R141" s="95"/>
      <c r="S141" s="95"/>
      <c r="T141" s="95"/>
      <c r="U141" s="9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5"/>
      <c r="R142" s="95"/>
      <c r="S142" s="95"/>
      <c r="T142" s="95"/>
      <c r="U142" s="95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5"/>
      <c r="R155" s="95"/>
      <c r="S155" s="95"/>
      <c r="T155" s="95"/>
      <c r="U155" s="9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5"/>
      <c r="R156" s="95"/>
      <c r="S156" s="95"/>
      <c r="T156" s="95"/>
      <c r="U156" s="9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5"/>
      <c r="R157" s="95"/>
      <c r="S157" s="95"/>
      <c r="T157" s="95"/>
      <c r="U157" s="9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5"/>
      <c r="R158" s="95"/>
      <c r="S158" s="95"/>
      <c r="T158" s="95"/>
      <c r="U158" s="95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5"/>
      <c r="R170" s="95"/>
      <c r="S170" s="95"/>
      <c r="T170" s="95"/>
      <c r="U170" s="9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5"/>
      <c r="R171" s="95"/>
      <c r="S171" s="95"/>
      <c r="T171" s="95"/>
      <c r="U171" s="9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5"/>
      <c r="R172" s="95"/>
      <c r="S172" s="95"/>
      <c r="T172" s="95"/>
      <c r="U172" s="9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5"/>
      <c r="R173" s="95"/>
      <c r="S173" s="95"/>
      <c r="T173" s="95"/>
      <c r="U173" s="9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5"/>
      <c r="R174" s="95"/>
      <c r="S174" s="95"/>
      <c r="T174" s="95"/>
      <c r="U174" s="9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5"/>
      <c r="R175" s="95"/>
      <c r="S175" s="95"/>
      <c r="T175" s="95"/>
      <c r="U175" s="9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5"/>
      <c r="R176" s="95"/>
      <c r="S176" s="95"/>
      <c r="T176" s="95"/>
      <c r="U176" s="9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5"/>
      <c r="R177" s="95"/>
      <c r="S177" s="95"/>
      <c r="T177" s="95"/>
      <c r="U177" s="9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5"/>
      <c r="R178" s="95"/>
      <c r="S178" s="95"/>
      <c r="T178" s="95"/>
      <c r="U178" s="9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5"/>
      <c r="R179" s="95"/>
      <c r="S179" s="95"/>
      <c r="T179" s="95"/>
      <c r="U179" s="9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5"/>
      <c r="R180" s="95"/>
      <c r="S180" s="95"/>
      <c r="T180" s="95"/>
      <c r="U180" s="9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5"/>
      <c r="R181" s="95"/>
      <c r="S181" s="95"/>
      <c r="T181" s="95"/>
      <c r="U181" s="9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5"/>
      <c r="R182" s="95"/>
      <c r="S182" s="95"/>
      <c r="T182" s="95"/>
      <c r="U182" s="9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5"/>
      <c r="R183" s="95"/>
      <c r="S183" s="95"/>
      <c r="T183" s="95"/>
      <c r="U183" s="95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5"/>
      <c r="R184" s="95"/>
      <c r="S184" s="95"/>
      <c r="T184" s="95"/>
      <c r="U184" s="95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5"/>
      <c r="R185" s="95"/>
      <c r="S185" s="95"/>
      <c r="T185" s="95"/>
      <c r="U185" s="9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5"/>
      <c r="R186" s="95"/>
      <c r="S186" s="95"/>
      <c r="T186" s="95"/>
      <c r="U186" s="95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5"/>
      <c r="R187" s="95"/>
      <c r="S187" s="95"/>
      <c r="T187" s="95"/>
      <c r="U187" s="95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5"/>
      <c r="R188" s="95"/>
      <c r="S188" s="95"/>
      <c r="T188" s="95"/>
      <c r="U188" s="95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2020-02-06T22:19:36Z</dcterms:modified>
</cp:coreProperties>
</file>