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0" i="2" l="1"/>
  <c r="I10" i="2"/>
  <c r="G10" i="2"/>
  <c r="T11" i="1" l="1"/>
  <c r="T10" i="1"/>
  <c r="O9" i="1" l="1"/>
  <c r="O8" i="1" l="1"/>
  <c r="K14" i="1" l="1"/>
  <c r="O14" i="1"/>
  <c r="M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I19" i="1" s="1"/>
  <c r="X14" i="1"/>
  <c r="H19" i="1" s="1"/>
  <c r="W14" i="1"/>
  <c r="G19" i="1" s="1"/>
  <c r="V14" i="1"/>
  <c r="F19" i="1" s="1"/>
  <c r="U14" i="1"/>
  <c r="E19" i="1" s="1"/>
  <c r="L14" i="1"/>
  <c r="T14" i="1" s="1"/>
  <c r="J14" i="1"/>
  <c r="I14" i="1"/>
  <c r="I18" i="1" s="1"/>
  <c r="H14" i="1"/>
  <c r="H18" i="1" s="1"/>
  <c r="G14" i="1"/>
  <c r="G18" i="1" s="1"/>
  <c r="F14" i="1"/>
  <c r="F18" i="1" s="1"/>
  <c r="E14" i="1"/>
  <c r="E18" i="1" s="1"/>
  <c r="I20" i="1" l="1"/>
  <c r="N20" i="1" s="1"/>
  <c r="N19" i="1"/>
  <c r="H20" i="1"/>
  <c r="H21" i="1" s="1"/>
  <c r="G20" i="1"/>
  <c r="G21" i="1" s="1"/>
  <c r="F20" i="1"/>
  <c r="E20" i="1"/>
  <c r="D15" i="1"/>
  <c r="K18" i="1"/>
  <c r="M18" i="1"/>
  <c r="L18" i="1"/>
  <c r="O18" i="1"/>
  <c r="O21" i="1" s="1"/>
  <c r="N14" i="1"/>
  <c r="N18" i="1" s="1"/>
  <c r="I21" i="1" l="1"/>
  <c r="N21" i="1" s="1"/>
  <c r="L20" i="1"/>
  <c r="K20" i="1"/>
  <c r="F21" i="1"/>
  <c r="E21" i="1"/>
  <c r="L21" i="1" s="1"/>
  <c r="M20" i="1"/>
  <c r="L19" i="1"/>
  <c r="M19" i="1"/>
  <c r="K19" i="1"/>
  <c r="M21" i="1" l="1"/>
  <c r="K21" i="1"/>
</calcChain>
</file>

<file path=xl/sharedStrings.xml><?xml version="1.0" encoding="utf-8"?>
<sst xmlns="http://schemas.openxmlformats.org/spreadsheetml/2006/main" count="191" uniqueCount="120">
  <si>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</si>
  <si>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</si>
  <si>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</si>
  <si>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</si>
  <si>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</si>
  <si>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</si>
  <si>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</si>
  <si>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</si>
  <si>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</si>
  <si>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</si>
  <si>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</si>
  <si>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</si>
  <si>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</si>
  <si>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</si>
  <si>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</si>
  <si>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</si>
  <si>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</si>
  <si>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</si>
  <si>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</si>
  <si>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</si>
  <si>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</si>
  <si>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</si>
  <si>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</si>
  <si>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</si>
  <si>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</si>
  <si>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</si>
  <si>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</si>
  <si>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</si>
  <si>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</si>
  <si>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</si>
  <si>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</si>
  <si>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</si>
  <si>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</si>
  <si>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</si>
  <si>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PuMu = Puna-Mustat, Helsinki  (1941)</t>
  </si>
  <si>
    <t>ykköspesis</t>
  </si>
  <si>
    <t>Roihu</t>
  </si>
  <si>
    <t>12.</t>
  </si>
  <si>
    <t>Seurat</t>
  </si>
  <si>
    <t>ENSIMMÄISET</t>
  </si>
  <si>
    <t>Ottelu</t>
  </si>
  <si>
    <t>1.  ottelu</t>
  </si>
  <si>
    <t>Lyöty juoksu</t>
  </si>
  <si>
    <t>3.  ottelu</t>
  </si>
  <si>
    <t>Tuotu juoksu</t>
  </si>
  <si>
    <t>Kunnari</t>
  </si>
  <si>
    <t>09.05. 2013  Lukko - Roihu  2-0  (6-2, 2-0)</t>
  </si>
  <si>
    <t>Venla Rapila</t>
  </si>
  <si>
    <t>24.7.1994   Helsinki</t>
  </si>
  <si>
    <t>Roihu = Roihu, Helsinki  (1957),  kasvattajaseura</t>
  </si>
  <si>
    <t xml:space="preserve">  18 v   9 kk 15 pv</t>
  </si>
  <si>
    <t>26.05. 2013  Roihu - KeKi  0-2  (3-4, 1-2)</t>
  </si>
  <si>
    <t xml:space="preserve">  18 v 10 kk   2 pv</t>
  </si>
  <si>
    <t>5.  ottelu</t>
  </si>
  <si>
    <t>6.  ottelu</t>
  </si>
  <si>
    <t>08.06. 2013  Roihu - ViU  0-2  (4-5, 2-9)</t>
  </si>
  <si>
    <t xml:space="preserve">  18 v 10 kk 15 pv</t>
  </si>
  <si>
    <t>12.06. 2013  Turku-Pesis - Roihu  2-1  (1-2, 6-1, 1-0)</t>
  </si>
  <si>
    <t xml:space="preserve">  18 v 10 kk 22 pv</t>
  </si>
  <si>
    <t>11.</t>
  </si>
  <si>
    <t>Lukko</t>
  </si>
  <si>
    <t>play off</t>
  </si>
  <si>
    <t>Lukko = Fera, Rauma</t>
  </si>
  <si>
    <t>Fera = Fera, Rauma  (1958)</t>
  </si>
  <si>
    <t>3.</t>
  </si>
  <si>
    <t>superpesiskarsinta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</si>
  <si>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</si>
  <si>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</si>
  <si>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</si>
  <si>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</si>
  <si>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</si>
  <si>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</si>
  <si>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</si>
  <si>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</si>
  <si>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</si>
  <si>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</si>
  <si>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</si>
  <si>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</si>
  <si>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</si>
  <si>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</si>
  <si>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13.07. 2013  Hyvinkää</t>
  </si>
  <si>
    <t>Itä</t>
  </si>
  <si>
    <t>3k</t>
  </si>
  <si>
    <t>Iivo Parviainen</t>
  </si>
  <si>
    <t xml:space="preserve"> LIITTO - LEHDISTÖ - KORTTI</t>
  </si>
  <si>
    <t>NAISET</t>
  </si>
  <si>
    <t>Tulos</t>
  </si>
  <si>
    <t xml:space="preserve">  KL-%</t>
  </si>
  <si>
    <t>17.06. 2016  Pori</t>
  </si>
  <si>
    <t>Liitto</t>
  </si>
  <si>
    <t>Pesäkarhut</t>
  </si>
  <si>
    <t>Antti Yli-Saunamäki</t>
  </si>
  <si>
    <t>Ikä ensimmäisessä ottelussa</t>
  </si>
  <si>
    <t>1-0  (4-1, 1-1)</t>
  </si>
  <si>
    <t>jok</t>
  </si>
  <si>
    <t>21 v  10 kk  24 pv</t>
  </si>
  <si>
    <t>Pesäkarhut = Pesäkarhut, Pori  (1985)</t>
  </si>
  <si>
    <t>L+T</t>
  </si>
  <si>
    <t>alemmat pudotuspelit</t>
  </si>
  <si>
    <t>10.</t>
  </si>
  <si>
    <t>20.06. 2017  Lapua</t>
  </si>
  <si>
    <t>0-1  (1-4, 2-2)</t>
  </si>
  <si>
    <t>II p</t>
  </si>
  <si>
    <t>1</t>
  </si>
  <si>
    <t>Jukka Liikala</t>
  </si>
  <si>
    <t>2.</t>
  </si>
  <si>
    <t>7.</t>
  </si>
  <si>
    <t xml:space="preserve">  0-2  (0-1, 1-3)</t>
  </si>
  <si>
    <t>5/7</t>
  </si>
  <si>
    <t>3/4</t>
  </si>
  <si>
    <t>2/3</t>
  </si>
  <si>
    <t>4/4</t>
  </si>
  <si>
    <t>1/1</t>
  </si>
  <si>
    <t>3/3</t>
  </si>
  <si>
    <t>4/8</t>
  </si>
  <si>
    <t>0/1</t>
  </si>
  <si>
    <t>1/3</t>
  </si>
  <si>
    <t>8/12</t>
  </si>
  <si>
    <t>1/2</t>
  </si>
  <si>
    <t>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</si>
</sst>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8" borderId="3" xfId="0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/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7" fillId="6" borderId="1" xfId="0" applyFont="1" applyFill="1" applyBorder="1" applyAlignment="1">
      <alignment vertical="top"/>
    </xf>
    <xf numFmtId="0" fontId="4" fillId="0" borderId="0" xfId="0" applyFont="1" applyFill="1"/>
    <xf numFmtId="0" fontId="1" fillId="9" borderId="3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/>
    <xf numFmtId="0" fontId="8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8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8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9" borderId="3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3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8" width="5.7109375" style="133" customWidth="1"/>
    <col min="19" max="19" width="5.7109375" style="97" customWidth="1"/>
    <col min="20" max="20" width="0.7109375" style="37" customWidth="1"/>
    <col min="21" max="21" width="5.7109375" style="57" customWidth="1"/>
    <col min="22" max="22" width="6.140625" style="57" customWidth="1"/>
    <col min="23" max="28" width="5.7109375" style="5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28515625" style="26" customWidth="1"/>
    <col min="38" max="38" width="6.7109375" style="26" customWidth="1"/>
    <col min="39" max="39" width="60.5703125" style="26" customWidth="1"/>
    <col min="40" max="16384" width="9.140625" style="26"/>
  </cols>
  <sheetData>
    <row r="1" spans="1:43" s="10" customFormat="1" ht="15" customHeight="1" x14ac:dyDescent="0.25">
      <c r="A1" s="1"/>
      <c r="B1" s="29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132"/>
      <c r="Q1" s="132"/>
      <c r="R1" s="13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97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59">
        <v>2009</v>
      </c>
      <c r="C4" s="59"/>
      <c r="D4" s="60" t="s">
        <v>36</v>
      </c>
      <c r="E4" s="59"/>
      <c r="F4" s="62" t="s">
        <v>35</v>
      </c>
      <c r="G4" s="64"/>
      <c r="H4" s="63"/>
      <c r="I4" s="59"/>
      <c r="J4" s="59"/>
      <c r="K4" s="59"/>
      <c r="L4" s="59"/>
      <c r="M4" s="59"/>
      <c r="N4" s="61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54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59">
        <v>2010</v>
      </c>
      <c r="C5" s="59"/>
      <c r="D5" s="60" t="s">
        <v>36</v>
      </c>
      <c r="E5" s="59"/>
      <c r="F5" s="62" t="s">
        <v>35</v>
      </c>
      <c r="G5" s="64"/>
      <c r="H5" s="63"/>
      <c r="I5" s="59"/>
      <c r="J5" s="59"/>
      <c r="K5" s="59"/>
      <c r="L5" s="59"/>
      <c r="M5" s="59"/>
      <c r="N5" s="61"/>
      <c r="O5" s="37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5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59">
        <v>2011</v>
      </c>
      <c r="C6" s="59"/>
      <c r="D6" s="60" t="s">
        <v>36</v>
      </c>
      <c r="E6" s="59"/>
      <c r="F6" s="62" t="s">
        <v>35</v>
      </c>
      <c r="G6" s="64"/>
      <c r="H6" s="63"/>
      <c r="I6" s="59"/>
      <c r="J6" s="59"/>
      <c r="K6" s="59"/>
      <c r="L6" s="59"/>
      <c r="M6" s="59"/>
      <c r="N6" s="61"/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5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59">
        <v>2012</v>
      </c>
      <c r="C7" s="59"/>
      <c r="D7" s="60" t="s">
        <v>36</v>
      </c>
      <c r="E7" s="59"/>
      <c r="F7" s="62" t="s">
        <v>35</v>
      </c>
      <c r="G7" s="64"/>
      <c r="H7" s="63"/>
      <c r="I7" s="59"/>
      <c r="J7" s="59"/>
      <c r="K7" s="59"/>
      <c r="L7" s="59"/>
      <c r="M7" s="59"/>
      <c r="N7" s="61"/>
      <c r="O7" s="37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54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2013</v>
      </c>
      <c r="C8" s="27" t="s">
        <v>37</v>
      </c>
      <c r="D8" s="29" t="s">
        <v>36</v>
      </c>
      <c r="E8" s="27">
        <v>20</v>
      </c>
      <c r="F8" s="27">
        <v>2</v>
      </c>
      <c r="G8" s="27">
        <v>2</v>
      </c>
      <c r="H8" s="27">
        <v>10</v>
      </c>
      <c r="I8" s="27">
        <v>81</v>
      </c>
      <c r="J8" s="27">
        <v>42</v>
      </c>
      <c r="K8" s="27">
        <v>30</v>
      </c>
      <c r="L8" s="27">
        <v>5</v>
      </c>
      <c r="M8" s="27">
        <v>4</v>
      </c>
      <c r="N8" s="30">
        <v>0.50900000000000001</v>
      </c>
      <c r="O8" s="37">
        <f>PRODUCT(I8/N8)</f>
        <v>159.13555992141454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>
        <v>4</v>
      </c>
      <c r="AA8" s="28">
        <v>0</v>
      </c>
      <c r="AB8" s="28">
        <v>0</v>
      </c>
      <c r="AC8" s="28">
        <v>5</v>
      </c>
      <c r="AD8" s="28">
        <v>17</v>
      </c>
      <c r="AE8" s="27"/>
      <c r="AF8" s="27"/>
      <c r="AG8" s="27"/>
      <c r="AH8" s="27"/>
      <c r="AI8" s="27"/>
      <c r="AJ8" s="27"/>
      <c r="AK8" s="49" t="s">
        <v>65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2014</v>
      </c>
      <c r="C9" s="27" t="s">
        <v>59</v>
      </c>
      <c r="D9" s="29" t="s">
        <v>36</v>
      </c>
      <c r="E9" s="27">
        <v>20</v>
      </c>
      <c r="F9" s="27">
        <v>1</v>
      </c>
      <c r="G9" s="27">
        <v>1</v>
      </c>
      <c r="H9" s="27">
        <v>12</v>
      </c>
      <c r="I9" s="27">
        <v>64</v>
      </c>
      <c r="J9" s="27">
        <v>28</v>
      </c>
      <c r="K9" s="27">
        <v>30</v>
      </c>
      <c r="L9" s="27">
        <v>4</v>
      </c>
      <c r="M9" s="27">
        <v>2</v>
      </c>
      <c r="N9" s="30">
        <v>0.45100000000000001</v>
      </c>
      <c r="O9" s="37">
        <f>PRODUCT(I9/N9)</f>
        <v>141.90687361419069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>
        <v>7</v>
      </c>
      <c r="AA9" s="28">
        <v>0</v>
      </c>
      <c r="AB9" s="28">
        <v>0</v>
      </c>
      <c r="AC9" s="28">
        <v>7</v>
      </c>
      <c r="AD9" s="28">
        <v>30</v>
      </c>
      <c r="AE9" s="27"/>
      <c r="AF9" s="27"/>
      <c r="AG9" s="27"/>
      <c r="AH9" s="27"/>
      <c r="AI9" s="27"/>
      <c r="AJ9" s="27"/>
      <c r="AK9" s="49" t="s">
        <v>98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2015</v>
      </c>
      <c r="C10" s="27" t="s">
        <v>64</v>
      </c>
      <c r="D10" s="29" t="s">
        <v>60</v>
      </c>
      <c r="E10" s="27">
        <v>24</v>
      </c>
      <c r="F10" s="27">
        <v>1</v>
      </c>
      <c r="G10" s="27">
        <v>1</v>
      </c>
      <c r="H10" s="27">
        <v>14</v>
      </c>
      <c r="I10" s="27">
        <v>66</v>
      </c>
      <c r="J10" s="27">
        <v>38</v>
      </c>
      <c r="K10" s="27">
        <v>16</v>
      </c>
      <c r="L10" s="27">
        <v>10</v>
      </c>
      <c r="M10" s="27">
        <v>2</v>
      </c>
      <c r="N10" s="30">
        <v>0.5</v>
      </c>
      <c r="O10" s="131">
        <v>132</v>
      </c>
      <c r="P10" s="19"/>
      <c r="Q10" s="19"/>
      <c r="R10" s="19"/>
      <c r="S10" s="19"/>
      <c r="T10" s="25" t="e">
        <f t="shared" ref="T10:T14" si="0">PRODUCT(L10/S10)</f>
        <v>#DIV/0!</v>
      </c>
      <c r="U10" s="27">
        <v>9</v>
      </c>
      <c r="V10" s="27">
        <v>1</v>
      </c>
      <c r="W10" s="27">
        <v>0</v>
      </c>
      <c r="X10" s="27">
        <v>3</v>
      </c>
      <c r="Y10" s="27">
        <v>32</v>
      </c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>
        <v>1</v>
      </c>
      <c r="AK10" s="54" t="s">
        <v>61</v>
      </c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2016</v>
      </c>
      <c r="C11" s="27" t="s">
        <v>64</v>
      </c>
      <c r="D11" s="29" t="s">
        <v>90</v>
      </c>
      <c r="E11" s="27">
        <v>22</v>
      </c>
      <c r="F11" s="27">
        <v>0</v>
      </c>
      <c r="G11" s="27">
        <v>2</v>
      </c>
      <c r="H11" s="27">
        <v>27</v>
      </c>
      <c r="I11" s="27">
        <v>103</v>
      </c>
      <c r="J11" s="27">
        <v>24</v>
      </c>
      <c r="K11" s="27">
        <v>69</v>
      </c>
      <c r="L11" s="27">
        <v>8</v>
      </c>
      <c r="M11" s="27">
        <v>2</v>
      </c>
      <c r="N11" s="30">
        <v>0.61699999999999999</v>
      </c>
      <c r="O11" s="134">
        <v>167</v>
      </c>
      <c r="P11" s="19"/>
      <c r="Q11" s="19" t="s">
        <v>99</v>
      </c>
      <c r="R11" s="19"/>
      <c r="S11" s="19"/>
      <c r="T11" s="25" t="e">
        <f>PRODUCT(L11/S11)</f>
        <v>#DIV/0!</v>
      </c>
      <c r="U11" s="27">
        <v>9</v>
      </c>
      <c r="V11" s="27">
        <v>0</v>
      </c>
      <c r="W11" s="27">
        <v>0</v>
      </c>
      <c r="X11" s="27">
        <v>6</v>
      </c>
      <c r="Y11" s="27">
        <v>42</v>
      </c>
      <c r="Z11" s="28"/>
      <c r="AA11" s="28"/>
      <c r="AB11" s="28"/>
      <c r="AC11" s="28"/>
      <c r="AD11" s="28"/>
      <c r="AE11" s="27"/>
      <c r="AF11" s="27">
        <v>1</v>
      </c>
      <c r="AG11" s="27"/>
      <c r="AH11" s="27"/>
      <c r="AI11" s="27"/>
      <c r="AJ11" s="27">
        <v>1</v>
      </c>
      <c r="AK11" s="54" t="s">
        <v>61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2017</v>
      </c>
      <c r="C12" s="27" t="s">
        <v>105</v>
      </c>
      <c r="D12" s="29" t="s">
        <v>90</v>
      </c>
      <c r="E12" s="27">
        <v>26</v>
      </c>
      <c r="F12" s="27">
        <v>0</v>
      </c>
      <c r="G12" s="27">
        <v>4</v>
      </c>
      <c r="H12" s="27">
        <v>37</v>
      </c>
      <c r="I12" s="27">
        <v>112</v>
      </c>
      <c r="J12" s="27">
        <v>20</v>
      </c>
      <c r="K12" s="27">
        <v>70</v>
      </c>
      <c r="L12" s="27">
        <v>18</v>
      </c>
      <c r="M12" s="27">
        <v>4</v>
      </c>
      <c r="N12" s="30">
        <v>0.56850000000000001</v>
      </c>
      <c r="O12" s="135">
        <v>197</v>
      </c>
      <c r="P12" s="19"/>
      <c r="Q12" s="19" t="s">
        <v>106</v>
      </c>
      <c r="R12" s="19"/>
      <c r="S12" s="19"/>
      <c r="T12" s="25"/>
      <c r="U12" s="27">
        <v>12</v>
      </c>
      <c r="V12" s="27">
        <v>0</v>
      </c>
      <c r="W12" s="27">
        <v>1</v>
      </c>
      <c r="X12" s="27">
        <v>10</v>
      </c>
      <c r="Y12" s="27">
        <v>54</v>
      </c>
      <c r="Z12" s="28"/>
      <c r="AA12" s="28"/>
      <c r="AB12" s="28"/>
      <c r="AC12" s="28"/>
      <c r="AD12" s="28"/>
      <c r="AE12" s="27"/>
      <c r="AF12" s="27">
        <v>1</v>
      </c>
      <c r="AG12" s="27">
        <v>1</v>
      </c>
      <c r="AH12" s="27"/>
      <c r="AI12" s="27">
        <v>1</v>
      </c>
      <c r="AJ12" s="27"/>
      <c r="AK12" s="54" t="s">
        <v>61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2018</v>
      </c>
      <c r="C13" s="27" t="s">
        <v>64</v>
      </c>
      <c r="D13" s="29" t="s">
        <v>90</v>
      </c>
      <c r="E13" s="27">
        <v>26</v>
      </c>
      <c r="F13" s="27">
        <v>1</v>
      </c>
      <c r="G13" s="27">
        <v>2</v>
      </c>
      <c r="H13" s="27">
        <v>28</v>
      </c>
      <c r="I13" s="27">
        <v>116</v>
      </c>
      <c r="J13" s="27">
        <v>37</v>
      </c>
      <c r="K13" s="27">
        <v>64</v>
      </c>
      <c r="L13" s="27">
        <v>12</v>
      </c>
      <c r="M13" s="27">
        <v>3</v>
      </c>
      <c r="N13" s="30">
        <v>0.56310000000000004</v>
      </c>
      <c r="O13" s="135">
        <v>206</v>
      </c>
      <c r="P13" s="19"/>
      <c r="Q13" s="19"/>
      <c r="R13" s="19"/>
      <c r="S13" s="19"/>
      <c r="T13" s="25"/>
      <c r="U13" s="27">
        <v>10</v>
      </c>
      <c r="V13" s="27">
        <v>0</v>
      </c>
      <c r="W13" s="27">
        <v>0</v>
      </c>
      <c r="X13" s="27">
        <v>5</v>
      </c>
      <c r="Y13" s="27">
        <v>43</v>
      </c>
      <c r="Z13" s="28"/>
      <c r="AA13" s="28"/>
      <c r="AB13" s="28"/>
      <c r="AC13" s="28"/>
      <c r="AD13" s="28"/>
      <c r="AE13" s="27"/>
      <c r="AF13" s="27"/>
      <c r="AG13" s="27">
        <v>1</v>
      </c>
      <c r="AH13" s="27"/>
      <c r="AI13" s="27"/>
      <c r="AJ13" s="27">
        <v>1</v>
      </c>
      <c r="AK13" s="54" t="s">
        <v>61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17" t="s">
        <v>9</v>
      </c>
      <c r="C14" s="18"/>
      <c r="D14" s="16"/>
      <c r="E14" s="19">
        <f t="shared" ref="E14:M14" si="1">SUM(E5:E13)</f>
        <v>138</v>
      </c>
      <c r="F14" s="19">
        <f t="shared" si="1"/>
        <v>5</v>
      </c>
      <c r="G14" s="19">
        <f t="shared" si="1"/>
        <v>12</v>
      </c>
      <c r="H14" s="19">
        <f t="shared" si="1"/>
        <v>128</v>
      </c>
      <c r="I14" s="19">
        <f t="shared" si="1"/>
        <v>542</v>
      </c>
      <c r="J14" s="19">
        <f t="shared" si="1"/>
        <v>189</v>
      </c>
      <c r="K14" s="19">
        <f t="shared" si="1"/>
        <v>279</v>
      </c>
      <c r="L14" s="19">
        <f t="shared" si="1"/>
        <v>57</v>
      </c>
      <c r="M14" s="19">
        <f t="shared" si="1"/>
        <v>17</v>
      </c>
      <c r="N14" s="31">
        <f>PRODUCT(I14/O14)</f>
        <v>0.54035600277598872</v>
      </c>
      <c r="O14" s="32">
        <f t="shared" ref="O14:AJ14" si="2">SUM(O5:O13)</f>
        <v>1003.0424335356053</v>
      </c>
      <c r="P14" s="19"/>
      <c r="Q14" s="19"/>
      <c r="R14" s="19"/>
      <c r="S14" s="19"/>
      <c r="T14" s="25" t="e">
        <f t="shared" si="0"/>
        <v>#DIV/0!</v>
      </c>
      <c r="U14" s="19">
        <f t="shared" si="2"/>
        <v>40</v>
      </c>
      <c r="V14" s="19">
        <f t="shared" si="2"/>
        <v>1</v>
      </c>
      <c r="W14" s="19">
        <f t="shared" si="2"/>
        <v>1</v>
      </c>
      <c r="X14" s="19">
        <f t="shared" si="2"/>
        <v>24</v>
      </c>
      <c r="Y14" s="19">
        <f t="shared" si="2"/>
        <v>171</v>
      </c>
      <c r="Z14" s="19">
        <f t="shared" si="2"/>
        <v>11</v>
      </c>
      <c r="AA14" s="19">
        <f t="shared" si="2"/>
        <v>0</v>
      </c>
      <c r="AB14" s="19">
        <f t="shared" si="2"/>
        <v>0</v>
      </c>
      <c r="AC14" s="19">
        <f t="shared" si="2"/>
        <v>12</v>
      </c>
      <c r="AD14" s="19">
        <f t="shared" si="2"/>
        <v>47</v>
      </c>
      <c r="AE14" s="19">
        <f t="shared" si="2"/>
        <v>0</v>
      </c>
      <c r="AF14" s="19">
        <f t="shared" si="2"/>
        <v>2</v>
      </c>
      <c r="AG14" s="19">
        <f t="shared" si="2"/>
        <v>2</v>
      </c>
      <c r="AH14" s="19">
        <f t="shared" si="2"/>
        <v>0</v>
      </c>
      <c r="AI14" s="19">
        <f t="shared" si="2"/>
        <v>1</v>
      </c>
      <c r="AJ14" s="19">
        <f t="shared" si="2"/>
        <v>3</v>
      </c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9" t="s">
        <v>2</v>
      </c>
      <c r="C15" s="33"/>
      <c r="D15" s="34">
        <f>SUM(F14:H14)+((I14-F14-G14)/3)+(E14/3)+(AE14*25)+(AF14*25)+(AG14*10)+(AH14*25)+(AI14*20)+(AJ14*15)</f>
        <v>501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1"/>
      <c r="AH15" s="1"/>
      <c r="AI15" s="36"/>
      <c r="AJ15" s="1"/>
      <c r="AK15" s="1"/>
      <c r="AL15" s="24"/>
      <c r="AM15" s="9"/>
      <c r="AN15" s="9"/>
      <c r="AO15" s="9"/>
      <c r="AP15" s="9"/>
      <c r="AQ15" s="9"/>
    </row>
    <row r="16" spans="1:43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39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39</v>
      </c>
      <c r="Q17" s="13"/>
      <c r="R17" s="13"/>
      <c r="S17" s="13"/>
      <c r="T17" s="65"/>
      <c r="U17" s="65"/>
      <c r="V17" s="65"/>
      <c r="W17" s="65"/>
      <c r="X17" s="65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66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1" t="s">
        <v>17</v>
      </c>
      <c r="C18" s="13"/>
      <c r="D18" s="42"/>
      <c r="E18" s="27">
        <f>PRODUCT(E14)</f>
        <v>138</v>
      </c>
      <c r="F18" s="27">
        <f>PRODUCT(F14)</f>
        <v>5</v>
      </c>
      <c r="G18" s="27">
        <f>PRODUCT(G14)</f>
        <v>12</v>
      </c>
      <c r="H18" s="27">
        <f>PRODUCT(H14)</f>
        <v>128</v>
      </c>
      <c r="I18" s="27">
        <f>PRODUCT(I14)</f>
        <v>542</v>
      </c>
      <c r="J18" s="1"/>
      <c r="K18" s="43">
        <f>PRODUCT((F18+G18)/E18)</f>
        <v>0.12318840579710146</v>
      </c>
      <c r="L18" s="43">
        <f>PRODUCT(H18/E18)</f>
        <v>0.92753623188405798</v>
      </c>
      <c r="M18" s="43">
        <f>PRODUCT(I18/E18)</f>
        <v>3.9275362318840581</v>
      </c>
      <c r="N18" s="30">
        <f>PRODUCT(N14)</f>
        <v>0.54035600277598872</v>
      </c>
      <c r="O18" s="25">
        <f>PRODUCT(O14)</f>
        <v>1003.0424335356053</v>
      </c>
      <c r="P18" s="67" t="s">
        <v>40</v>
      </c>
      <c r="Q18" s="68"/>
      <c r="R18" s="68"/>
      <c r="S18" s="69" t="s">
        <v>46</v>
      </c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70" t="s">
        <v>41</v>
      </c>
      <c r="AE18" s="69"/>
      <c r="AF18" s="69"/>
      <c r="AG18" s="71" t="s">
        <v>50</v>
      </c>
      <c r="AH18" s="69"/>
      <c r="AI18" s="69"/>
      <c r="AJ18" s="70"/>
      <c r="AK18" s="7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4" t="s">
        <v>18</v>
      </c>
      <c r="C19" s="45"/>
      <c r="D19" s="46"/>
      <c r="E19" s="27">
        <f>SUM(U14)</f>
        <v>40</v>
      </c>
      <c r="F19" s="27">
        <f t="shared" ref="F19:I19" si="3">SUM(V14)</f>
        <v>1</v>
      </c>
      <c r="G19" s="27">
        <f t="shared" si="3"/>
        <v>1</v>
      </c>
      <c r="H19" s="27">
        <f t="shared" si="3"/>
        <v>24</v>
      </c>
      <c r="I19" s="27">
        <f t="shared" si="3"/>
        <v>171</v>
      </c>
      <c r="J19" s="1"/>
      <c r="K19" s="43">
        <f>PRODUCT((F19+G19)/E19)</f>
        <v>0.05</v>
      </c>
      <c r="L19" s="43">
        <f>PRODUCT(H19/E19)</f>
        <v>0.6</v>
      </c>
      <c r="M19" s="43">
        <f>PRODUCT(I19/E19)</f>
        <v>4.2750000000000004</v>
      </c>
      <c r="N19" s="30">
        <f>PRODUCT(I19/O19)</f>
        <v>0.52453987730061347</v>
      </c>
      <c r="O19" s="25">
        <v>326</v>
      </c>
      <c r="P19" s="72" t="s">
        <v>42</v>
      </c>
      <c r="Q19" s="73"/>
      <c r="R19" s="73"/>
      <c r="S19" s="74" t="s">
        <v>55</v>
      </c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5" t="s">
        <v>53</v>
      </c>
      <c r="AE19" s="74"/>
      <c r="AF19" s="74"/>
      <c r="AG19" s="76" t="s">
        <v>56</v>
      </c>
      <c r="AH19" s="74"/>
      <c r="AI19" s="75"/>
      <c r="AJ19" s="75"/>
      <c r="AK19" s="76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7" t="s">
        <v>19</v>
      </c>
      <c r="C20" s="48"/>
      <c r="D20" s="49"/>
      <c r="E20" s="28">
        <f>PRODUCT(Z14)</f>
        <v>11</v>
      </c>
      <c r="F20" s="28">
        <f t="shared" ref="F20:I20" si="4">PRODUCT(AA14)</f>
        <v>0</v>
      </c>
      <c r="G20" s="28">
        <f t="shared" si="4"/>
        <v>0</v>
      </c>
      <c r="H20" s="28">
        <f t="shared" si="4"/>
        <v>12</v>
      </c>
      <c r="I20" s="28">
        <f t="shared" si="4"/>
        <v>47</v>
      </c>
      <c r="J20" s="1"/>
      <c r="K20" s="50">
        <f>PRODUCT((F20+G20)/E20)</f>
        <v>0</v>
      </c>
      <c r="L20" s="50">
        <f>PRODUCT(H20/E20)</f>
        <v>1.0909090909090908</v>
      </c>
      <c r="M20" s="50">
        <f>PRODUCT(I20/E20)</f>
        <v>4.2727272727272725</v>
      </c>
      <c r="N20" s="51">
        <f>PRODUCT(I20/O20)</f>
        <v>0.60256410256410253</v>
      </c>
      <c r="O20" s="25">
        <v>78</v>
      </c>
      <c r="P20" s="72" t="s">
        <v>44</v>
      </c>
      <c r="Q20" s="73"/>
      <c r="R20" s="73"/>
      <c r="S20" s="74" t="s">
        <v>51</v>
      </c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5" t="s">
        <v>43</v>
      </c>
      <c r="AE20" s="74"/>
      <c r="AF20" s="74"/>
      <c r="AG20" s="76" t="s">
        <v>52</v>
      </c>
      <c r="AH20" s="74"/>
      <c r="AI20" s="75"/>
      <c r="AJ20" s="75"/>
      <c r="AK20" s="76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2" t="s">
        <v>20</v>
      </c>
      <c r="C21" s="53"/>
      <c r="D21" s="54"/>
      <c r="E21" s="19">
        <f>SUM(E18:E20)</f>
        <v>189</v>
      </c>
      <c r="F21" s="19">
        <f>SUM(F18:F20)</f>
        <v>6</v>
      </c>
      <c r="G21" s="19">
        <f>SUM(G18:G20)</f>
        <v>13</v>
      </c>
      <c r="H21" s="19">
        <f>SUM(H18:H20)</f>
        <v>164</v>
      </c>
      <c r="I21" s="19">
        <f>SUM(I18:I20)</f>
        <v>760</v>
      </c>
      <c r="J21" s="1"/>
      <c r="K21" s="55">
        <f>PRODUCT((F21+G21)/E21)</f>
        <v>0.10052910052910052</v>
      </c>
      <c r="L21" s="55">
        <f>PRODUCT(H21/E21)</f>
        <v>0.86772486772486768</v>
      </c>
      <c r="M21" s="55">
        <f>PRODUCT(I21/E21)</f>
        <v>4.0211640211640214</v>
      </c>
      <c r="N21" s="31">
        <f>PRODUCT(I21/O21)</f>
        <v>0.54014007103558204</v>
      </c>
      <c r="O21" s="25">
        <f>SUM(O18:O20)</f>
        <v>1407.0424335356051</v>
      </c>
      <c r="P21" s="77" t="s">
        <v>45</v>
      </c>
      <c r="Q21" s="78"/>
      <c r="R21" s="78"/>
      <c r="S21" s="79" t="s">
        <v>57</v>
      </c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80" t="s">
        <v>54</v>
      </c>
      <c r="AE21" s="79"/>
      <c r="AF21" s="79"/>
      <c r="AG21" s="81" t="s">
        <v>58</v>
      </c>
      <c r="AH21" s="79"/>
      <c r="AI21" s="80"/>
      <c r="AJ21" s="80"/>
      <c r="AK21" s="8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1" t="s">
        <v>38</v>
      </c>
      <c r="C23" s="58"/>
      <c r="D23" s="1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1"/>
      <c r="C24" s="1"/>
      <c r="D24" s="58" t="s">
        <v>34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62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1"/>
      <c r="AG25" s="1"/>
      <c r="AH25" s="1"/>
      <c r="AI25" s="1"/>
      <c r="AJ25" s="39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63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1"/>
      <c r="AG26" s="1"/>
      <c r="AH26" s="1"/>
      <c r="AI26" s="1"/>
      <c r="AJ26" s="39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96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25"/>
      <c r="Q27" s="25"/>
      <c r="R27" s="25"/>
      <c r="S27" s="82"/>
      <c r="T27" s="25"/>
      <c r="U27" s="1"/>
      <c r="V27" s="38"/>
      <c r="W27" s="1"/>
      <c r="X27" s="1"/>
      <c r="Y27" s="25"/>
      <c r="Z27" s="25"/>
      <c r="AA27" s="1"/>
      <c r="AB27" s="1"/>
      <c r="AC27" s="1"/>
      <c r="AD27" s="1"/>
      <c r="AE27" s="39"/>
      <c r="AF27" s="1"/>
      <c r="AG27" s="1"/>
      <c r="AH27" s="1"/>
      <c r="AI27" s="1"/>
      <c r="AJ27" s="39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25"/>
      <c r="W28" s="25"/>
      <c r="X28" s="82"/>
      <c r="Y28" s="25"/>
      <c r="Z28" s="1"/>
      <c r="AA28" s="38"/>
      <c r="AB28" s="1"/>
      <c r="AC28" s="1"/>
      <c r="AD28" s="25"/>
      <c r="AE28" s="25"/>
      <c r="AF28" s="1"/>
      <c r="AG28" s="1"/>
      <c r="AH28" s="1"/>
      <c r="AI28" s="1"/>
      <c r="AJ28" s="39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25"/>
      <c r="W29" s="25"/>
      <c r="X29" s="82"/>
      <c r="Y29" s="25"/>
      <c r="Z29" s="1"/>
      <c r="AA29" s="38"/>
      <c r="AB29" s="1"/>
      <c r="AC29" s="1"/>
      <c r="AD29" s="25"/>
      <c r="AE29" s="25"/>
      <c r="AF29" s="1"/>
      <c r="AG29" s="1"/>
      <c r="AH29" s="1"/>
      <c r="AI29" s="1"/>
      <c r="AJ29" s="39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25"/>
      <c r="W30" s="25"/>
      <c r="X30" s="82"/>
      <c r="Y30" s="25"/>
      <c r="Z30" s="1"/>
      <c r="AA30" s="38"/>
      <c r="AB30" s="1"/>
      <c r="AC30" s="1"/>
      <c r="AD30" s="25"/>
      <c r="AE30" s="25"/>
      <c r="AF30" s="1"/>
      <c r="AG30" s="1"/>
      <c r="AH30" s="1"/>
      <c r="AI30" s="1"/>
      <c r="AJ30" s="39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25"/>
      <c r="W31" s="25"/>
      <c r="X31" s="82"/>
      <c r="Y31" s="25"/>
      <c r="Z31" s="1"/>
      <c r="AA31" s="38"/>
      <c r="AB31" s="1"/>
      <c r="AC31" s="1"/>
      <c r="AD31" s="25"/>
      <c r="AE31" s="25"/>
      <c r="AF31" s="1"/>
      <c r="AG31" s="1"/>
      <c r="AH31" s="1"/>
      <c r="AI31" s="1"/>
      <c r="AJ31" s="39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25"/>
      <c r="W32" s="25"/>
      <c r="X32" s="82"/>
      <c r="Y32" s="25"/>
      <c r="Z32" s="1"/>
      <c r="AA32" s="38"/>
      <c r="AB32" s="1"/>
      <c r="AC32" s="1"/>
      <c r="AD32" s="25"/>
      <c r="AE32" s="25"/>
      <c r="AF32" s="1"/>
      <c r="AG32" s="1"/>
      <c r="AH32" s="1"/>
      <c r="AI32" s="1"/>
      <c r="AJ32" s="39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25"/>
      <c r="V33" s="25"/>
      <c r="W33" s="25"/>
      <c r="X33" s="82"/>
      <c r="Y33" s="25"/>
      <c r="Z33" s="1"/>
      <c r="AA33" s="38"/>
      <c r="AB33" s="1"/>
      <c r="AC33" s="1"/>
      <c r="AD33" s="25"/>
      <c r="AE33" s="25"/>
      <c r="AF33" s="1"/>
      <c r="AG33" s="1"/>
      <c r="AH33" s="1"/>
      <c r="AI33" s="1"/>
      <c r="AJ33" s="39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25"/>
      <c r="V34" s="25"/>
      <c r="W34" s="25"/>
      <c r="X34" s="82"/>
      <c r="Y34" s="25"/>
      <c r="Z34" s="1"/>
      <c r="AA34" s="38"/>
      <c r="AB34" s="1"/>
      <c r="AC34" s="1"/>
      <c r="AD34" s="25"/>
      <c r="AE34" s="25"/>
      <c r="AF34" s="1"/>
      <c r="AG34" s="1"/>
      <c r="AH34" s="1"/>
      <c r="AI34" s="1"/>
      <c r="AJ34" s="39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25"/>
      <c r="V35" s="25"/>
      <c r="W35" s="25"/>
      <c r="X35" s="82"/>
      <c r="Y35" s="25"/>
      <c r="Z35" s="1"/>
      <c r="AA35" s="38"/>
      <c r="AB35" s="1"/>
      <c r="AC35" s="1"/>
      <c r="AD35" s="25"/>
      <c r="AE35" s="25"/>
      <c r="AF35" s="1"/>
      <c r="AG35" s="1"/>
      <c r="AH35" s="1"/>
      <c r="AI35" s="1"/>
      <c r="AJ35" s="39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25"/>
      <c r="V36" s="25"/>
      <c r="W36" s="25"/>
      <c r="X36" s="82"/>
      <c r="Y36" s="25"/>
      <c r="Z36" s="1"/>
      <c r="AA36" s="38"/>
      <c r="AB36" s="1"/>
      <c r="AC36" s="1"/>
      <c r="AD36" s="25"/>
      <c r="AE36" s="25"/>
      <c r="AF36" s="1"/>
      <c r="AG36" s="1"/>
      <c r="AH36" s="1"/>
      <c r="AI36" s="1"/>
      <c r="AJ36" s="39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25"/>
      <c r="V37" s="25"/>
      <c r="W37" s="25"/>
      <c r="X37" s="82"/>
      <c r="Y37" s="25"/>
      <c r="Z37" s="1"/>
      <c r="AA37" s="38"/>
      <c r="AB37" s="1"/>
      <c r="AC37" s="1"/>
      <c r="AD37" s="25"/>
      <c r="AE37" s="25"/>
      <c r="AF37" s="1"/>
      <c r="AG37" s="1"/>
      <c r="AH37" s="1"/>
      <c r="AI37" s="1"/>
      <c r="AJ37" s="39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25"/>
      <c r="V38" s="25"/>
      <c r="W38" s="25"/>
      <c r="X38" s="82"/>
      <c r="Y38" s="25"/>
      <c r="Z38" s="1"/>
      <c r="AA38" s="38"/>
      <c r="AB38" s="1"/>
      <c r="AC38" s="1"/>
      <c r="AD38" s="25"/>
      <c r="AE38" s="25"/>
      <c r="AF38" s="1"/>
      <c r="AG38" s="1"/>
      <c r="AH38" s="1"/>
      <c r="AI38" s="1"/>
      <c r="AJ38" s="39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25"/>
      <c r="V39" s="25"/>
      <c r="W39" s="25"/>
      <c r="X39" s="82"/>
      <c r="Y39" s="25"/>
      <c r="Z39" s="1"/>
      <c r="AA39" s="38"/>
      <c r="AB39" s="1"/>
      <c r="AC39" s="1"/>
      <c r="AD39" s="25"/>
      <c r="AE39" s="25"/>
      <c r="AF39" s="1"/>
      <c r="AG39" s="1"/>
      <c r="AH39" s="1"/>
      <c r="AI39" s="1"/>
      <c r="AJ39" s="39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25"/>
      <c r="V40" s="25"/>
      <c r="W40" s="25"/>
      <c r="X40" s="82"/>
      <c r="Y40" s="25"/>
      <c r="Z40" s="1"/>
      <c r="AA40" s="38"/>
      <c r="AB40" s="1"/>
      <c r="AC40" s="1"/>
      <c r="AD40" s="25"/>
      <c r="AE40" s="25"/>
      <c r="AF40" s="1"/>
      <c r="AG40" s="1"/>
      <c r="AH40" s="1"/>
      <c r="AI40" s="1"/>
      <c r="AJ40" s="39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25"/>
      <c r="V41" s="25"/>
      <c r="W41" s="25"/>
      <c r="X41" s="82"/>
      <c r="Y41" s="25"/>
      <c r="Z41" s="1"/>
      <c r="AA41" s="38"/>
      <c r="AB41" s="1"/>
      <c r="AC41" s="1"/>
      <c r="AD41" s="25"/>
      <c r="AE41" s="25"/>
      <c r="AF41" s="1"/>
      <c r="AG41" s="1"/>
      <c r="AH41" s="1"/>
      <c r="AI41" s="1"/>
      <c r="AJ41" s="39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25"/>
      <c r="V42" s="25"/>
      <c r="W42" s="25"/>
      <c r="X42" s="82"/>
      <c r="Y42" s="25"/>
      <c r="Z42" s="1"/>
      <c r="AA42" s="38"/>
      <c r="AB42" s="1"/>
      <c r="AC42" s="1"/>
      <c r="AD42" s="25"/>
      <c r="AE42" s="25"/>
      <c r="AF42" s="1"/>
      <c r="AG42" s="1"/>
      <c r="AH42" s="1"/>
      <c r="AI42" s="1"/>
      <c r="AJ42" s="39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25"/>
      <c r="V43" s="25"/>
      <c r="W43" s="25"/>
      <c r="X43" s="82"/>
      <c r="Y43" s="25"/>
      <c r="Z43" s="1"/>
      <c r="AA43" s="38"/>
      <c r="AB43" s="1"/>
      <c r="AC43" s="1"/>
      <c r="AD43" s="25"/>
      <c r="AE43" s="25"/>
      <c r="AF43" s="1"/>
      <c r="AG43" s="1"/>
      <c r="AH43" s="1"/>
      <c r="AI43" s="1"/>
      <c r="AJ43" s="39"/>
      <c r="AK43" s="39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25"/>
      <c r="V44" s="25"/>
      <c r="W44" s="25"/>
      <c r="X44" s="82"/>
      <c r="Y44" s="25"/>
      <c r="Z44" s="1"/>
      <c r="AA44" s="38"/>
      <c r="AB44" s="1"/>
      <c r="AC44" s="1"/>
      <c r="AD44" s="25"/>
      <c r="AE44" s="25"/>
      <c r="AF44" s="1"/>
      <c r="AG44" s="1"/>
      <c r="AH44" s="1"/>
      <c r="AI44" s="1"/>
      <c r="AJ44" s="39"/>
      <c r="AK44" s="39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25"/>
      <c r="V45" s="25"/>
      <c r="W45" s="25"/>
      <c r="X45" s="82"/>
      <c r="Y45" s="25"/>
      <c r="Z45" s="1"/>
      <c r="AA45" s="38"/>
      <c r="AB45" s="1"/>
      <c r="AC45" s="1"/>
      <c r="AD45" s="25"/>
      <c r="AE45" s="25"/>
      <c r="AF45" s="1"/>
      <c r="AG45" s="1"/>
      <c r="AH45" s="1"/>
      <c r="AI45" s="1"/>
      <c r="AJ45" s="39"/>
      <c r="AK45" s="39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25"/>
      <c r="V46" s="25"/>
      <c r="W46" s="25"/>
      <c r="X46" s="82"/>
      <c r="Y46" s="25"/>
      <c r="Z46" s="1"/>
      <c r="AA46" s="38"/>
      <c r="AB46" s="1"/>
      <c r="AC46" s="1"/>
      <c r="AD46" s="25"/>
      <c r="AE46" s="25"/>
      <c r="AF46" s="1"/>
      <c r="AG46" s="1"/>
      <c r="AH46" s="1"/>
      <c r="AI46" s="1"/>
      <c r="AJ46" s="39"/>
      <c r="AK46" s="39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25"/>
      <c r="V47" s="25"/>
      <c r="W47" s="25"/>
      <c r="X47" s="82"/>
      <c r="Y47" s="25"/>
      <c r="Z47" s="1"/>
      <c r="AA47" s="38"/>
      <c r="AB47" s="1"/>
      <c r="AC47" s="1"/>
      <c r="AD47" s="25"/>
      <c r="AE47" s="25"/>
      <c r="AF47" s="1"/>
      <c r="AG47" s="1"/>
      <c r="AH47" s="1"/>
      <c r="AI47" s="1"/>
      <c r="AJ47" s="39"/>
      <c r="AK47" s="39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25"/>
      <c r="V48" s="25"/>
      <c r="W48" s="25"/>
      <c r="X48" s="82"/>
      <c r="Y48" s="25"/>
      <c r="Z48" s="1"/>
      <c r="AA48" s="38"/>
      <c r="AB48" s="1"/>
      <c r="AC48" s="1"/>
      <c r="AD48" s="25"/>
      <c r="AE48" s="25"/>
      <c r="AF48" s="1"/>
      <c r="AG48" s="1"/>
      <c r="AH48" s="1"/>
      <c r="AI48" s="1"/>
      <c r="AJ48" s="39"/>
      <c r="AK48" s="39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25"/>
      <c r="V49" s="25"/>
      <c r="W49" s="25"/>
      <c r="X49" s="82"/>
      <c r="Y49" s="25"/>
      <c r="Z49" s="1"/>
      <c r="AA49" s="38"/>
      <c r="AB49" s="1"/>
      <c r="AC49" s="1"/>
      <c r="AD49" s="25"/>
      <c r="AE49" s="25"/>
      <c r="AF49" s="1"/>
      <c r="AG49" s="1"/>
      <c r="AH49" s="1"/>
      <c r="AI49" s="1"/>
      <c r="AJ49" s="39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25"/>
      <c r="Q50" s="25"/>
      <c r="R50" s="25"/>
      <c r="S50" s="25"/>
      <c r="T50" s="25"/>
      <c r="U50" s="25"/>
      <c r="V50" s="25"/>
      <c r="W50" s="25"/>
      <c r="X50" s="82"/>
      <c r="Y50" s="25"/>
      <c r="Z50" s="1"/>
      <c r="AA50" s="38"/>
      <c r="AB50" s="1"/>
      <c r="AC50" s="1"/>
      <c r="AD50" s="25"/>
      <c r="AE50" s="25"/>
      <c r="AF50" s="1"/>
      <c r="AG50" s="1"/>
      <c r="AH50" s="1"/>
      <c r="AI50" s="1"/>
      <c r="AJ50" s="39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25"/>
      <c r="Q51" s="25"/>
      <c r="R51" s="25"/>
      <c r="S51" s="25"/>
      <c r="T51" s="25"/>
      <c r="U51" s="25"/>
      <c r="V51" s="25"/>
      <c r="W51" s="25"/>
      <c r="X51" s="82"/>
      <c r="Y51" s="25"/>
      <c r="Z51" s="1"/>
      <c r="AA51" s="38"/>
      <c r="AB51" s="1"/>
      <c r="AC51" s="1"/>
      <c r="AD51" s="25"/>
      <c r="AE51" s="25"/>
      <c r="AF51" s="1"/>
      <c r="AG51" s="1"/>
      <c r="AH51" s="1"/>
      <c r="AI51" s="1"/>
      <c r="AJ51" s="39"/>
      <c r="AK51" s="39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25"/>
      <c r="Q52" s="25"/>
      <c r="R52" s="25"/>
      <c r="S52" s="25"/>
      <c r="T52" s="25"/>
      <c r="U52" s="25"/>
      <c r="V52" s="25"/>
      <c r="W52" s="25"/>
      <c r="X52" s="82"/>
      <c r="Y52" s="25"/>
      <c r="Z52" s="1"/>
      <c r="AA52" s="38"/>
      <c r="AB52" s="1"/>
      <c r="AC52" s="1"/>
      <c r="AD52" s="25"/>
      <c r="AE52" s="25"/>
      <c r="AF52" s="1"/>
      <c r="AG52" s="1"/>
      <c r="AH52" s="1"/>
      <c r="AI52" s="1"/>
      <c r="AJ52" s="39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25"/>
      <c r="Q53" s="25"/>
      <c r="R53" s="25"/>
      <c r="S53" s="25"/>
      <c r="T53" s="25"/>
      <c r="U53" s="25"/>
      <c r="V53" s="25"/>
      <c r="W53" s="25"/>
      <c r="X53" s="82"/>
      <c r="Y53" s="25"/>
      <c r="Z53" s="1"/>
      <c r="AA53" s="38"/>
      <c r="AB53" s="1"/>
      <c r="AC53" s="1"/>
      <c r="AD53" s="25"/>
      <c r="AE53" s="25"/>
      <c r="AF53" s="1"/>
      <c r="AG53" s="1"/>
      <c r="AH53" s="1"/>
      <c r="AI53" s="1"/>
      <c r="AJ53" s="39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25"/>
      <c r="Q54" s="25"/>
      <c r="R54" s="25"/>
      <c r="S54" s="25"/>
      <c r="T54" s="25"/>
      <c r="U54" s="25"/>
      <c r="V54" s="25"/>
      <c r="W54" s="25"/>
      <c r="X54" s="82"/>
      <c r="Y54" s="25"/>
      <c r="Z54" s="1"/>
      <c r="AA54" s="38"/>
      <c r="AB54" s="1"/>
      <c r="AC54" s="1"/>
      <c r="AD54" s="25"/>
      <c r="AE54" s="25"/>
      <c r="AF54" s="1"/>
      <c r="AG54" s="1"/>
      <c r="AH54" s="1"/>
      <c r="AI54" s="1"/>
      <c r="AJ54" s="39"/>
      <c r="AK54" s="39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25"/>
      <c r="Q55" s="25"/>
      <c r="R55" s="25"/>
      <c r="S55" s="25"/>
      <c r="T55" s="25"/>
      <c r="U55" s="25"/>
      <c r="V55" s="25"/>
      <c r="W55" s="25"/>
      <c r="X55" s="82"/>
      <c r="Y55" s="25"/>
      <c r="Z55" s="1"/>
      <c r="AA55" s="38"/>
      <c r="AB55" s="1"/>
      <c r="AC55" s="1"/>
      <c r="AD55" s="25"/>
      <c r="AE55" s="25"/>
      <c r="AF55" s="1"/>
      <c r="AG55" s="1"/>
      <c r="AH55" s="1"/>
      <c r="AI55" s="1"/>
      <c r="AJ55" s="39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25"/>
      <c r="Q56" s="25"/>
      <c r="R56" s="25"/>
      <c r="S56" s="25"/>
      <c r="T56" s="25"/>
      <c r="U56" s="25"/>
      <c r="V56" s="25"/>
      <c r="W56" s="25"/>
      <c r="X56" s="82"/>
      <c r="Y56" s="25"/>
      <c r="Z56" s="1"/>
      <c r="AA56" s="38"/>
      <c r="AB56" s="1"/>
      <c r="AC56" s="1"/>
      <c r="AD56" s="25"/>
      <c r="AE56" s="25"/>
      <c r="AF56" s="1"/>
      <c r="AG56" s="1"/>
      <c r="AH56" s="1"/>
      <c r="AI56" s="1"/>
      <c r="AJ56" s="39"/>
      <c r="AK56" s="39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25"/>
      <c r="Q57" s="25"/>
      <c r="R57" s="25"/>
      <c r="S57" s="25"/>
      <c r="T57" s="25"/>
      <c r="U57" s="25"/>
      <c r="V57" s="25"/>
      <c r="W57" s="25"/>
      <c r="X57" s="82"/>
      <c r="Y57" s="25"/>
      <c r="Z57" s="1"/>
      <c r="AA57" s="38"/>
      <c r="AB57" s="1"/>
      <c r="AC57" s="1"/>
      <c r="AD57" s="25"/>
      <c r="AE57" s="25"/>
      <c r="AF57" s="1"/>
      <c r="AG57" s="1"/>
      <c r="AH57" s="1"/>
      <c r="AI57" s="1"/>
      <c r="AJ57" s="39"/>
      <c r="AK57" s="39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25"/>
      <c r="Q58" s="25"/>
      <c r="R58" s="25"/>
      <c r="S58" s="25"/>
      <c r="T58" s="25"/>
      <c r="U58" s="25"/>
      <c r="V58" s="25"/>
      <c r="W58" s="25"/>
      <c r="X58" s="82"/>
      <c r="Y58" s="25"/>
      <c r="Z58" s="1"/>
      <c r="AA58" s="38"/>
      <c r="AB58" s="1"/>
      <c r="AC58" s="1"/>
      <c r="AD58" s="25"/>
      <c r="AE58" s="25"/>
      <c r="AF58" s="1"/>
      <c r="AG58" s="1"/>
      <c r="AH58" s="1"/>
      <c r="AI58" s="1"/>
      <c r="AJ58" s="39"/>
      <c r="AK58" s="39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25"/>
      <c r="Q59" s="25"/>
      <c r="R59" s="25"/>
      <c r="S59" s="25"/>
      <c r="T59" s="25"/>
      <c r="U59" s="25"/>
      <c r="V59" s="25"/>
      <c r="W59" s="25"/>
      <c r="X59" s="82"/>
      <c r="Y59" s="25"/>
      <c r="Z59" s="1"/>
      <c r="AA59" s="38"/>
      <c r="AB59" s="1"/>
      <c r="AC59" s="1"/>
      <c r="AD59" s="25"/>
      <c r="AE59" s="25"/>
      <c r="AF59" s="1"/>
      <c r="AG59" s="1"/>
      <c r="AH59" s="1"/>
      <c r="AI59" s="1"/>
      <c r="AJ59" s="39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25"/>
      <c r="Q60" s="25"/>
      <c r="R60" s="25"/>
      <c r="S60" s="25"/>
      <c r="T60" s="25"/>
      <c r="U60" s="25"/>
      <c r="V60" s="25"/>
      <c r="W60" s="25"/>
      <c r="X60" s="82"/>
      <c r="Y60" s="25"/>
      <c r="Z60" s="1"/>
      <c r="AA60" s="38"/>
      <c r="AB60" s="1"/>
      <c r="AC60" s="1"/>
      <c r="AD60" s="25"/>
      <c r="AE60" s="25"/>
      <c r="AF60" s="1"/>
      <c r="AG60" s="1"/>
      <c r="AH60" s="1"/>
      <c r="AI60" s="1"/>
      <c r="AJ60" s="39"/>
      <c r="AK60" s="39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25"/>
      <c r="Q61" s="25"/>
      <c r="R61" s="25"/>
      <c r="S61" s="25"/>
      <c r="T61" s="25"/>
      <c r="U61" s="25"/>
      <c r="V61" s="25"/>
      <c r="W61" s="25"/>
      <c r="X61" s="82"/>
      <c r="Y61" s="25"/>
      <c r="Z61" s="1"/>
      <c r="AA61" s="38"/>
      <c r="AB61" s="1"/>
      <c r="AC61" s="1"/>
      <c r="AD61" s="25"/>
      <c r="AE61" s="25"/>
      <c r="AF61" s="1"/>
      <c r="AG61" s="1"/>
      <c r="AH61" s="1"/>
      <c r="AI61" s="1"/>
      <c r="AJ61" s="39"/>
      <c r="AK61" s="39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25"/>
      <c r="Q62" s="25"/>
      <c r="R62" s="25"/>
      <c r="S62" s="25"/>
      <c r="T62" s="25"/>
      <c r="U62" s="25"/>
      <c r="V62" s="25"/>
      <c r="W62" s="25"/>
      <c r="X62" s="82"/>
      <c r="Y62" s="25"/>
      <c r="Z62" s="1"/>
      <c r="AA62" s="38"/>
      <c r="AB62" s="1"/>
      <c r="AC62" s="1"/>
      <c r="AD62" s="25"/>
      <c r="AE62" s="25"/>
      <c r="AF62" s="1"/>
      <c r="AG62" s="1"/>
      <c r="AH62" s="1"/>
      <c r="AI62" s="1"/>
      <c r="AJ62" s="39"/>
      <c r="AK62" s="39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25"/>
      <c r="Q63" s="25"/>
      <c r="R63" s="25"/>
      <c r="S63" s="25"/>
      <c r="T63" s="25"/>
      <c r="U63" s="25"/>
      <c r="V63" s="25"/>
      <c r="W63" s="25"/>
      <c r="X63" s="82"/>
      <c r="Y63" s="25"/>
      <c r="Z63" s="1"/>
      <c r="AA63" s="38"/>
      <c r="AB63" s="1"/>
      <c r="AC63" s="1"/>
      <c r="AD63" s="25"/>
      <c r="AE63" s="25"/>
      <c r="AF63" s="1"/>
      <c r="AG63" s="1"/>
      <c r="AH63" s="1"/>
      <c r="AI63" s="1"/>
      <c r="AJ63" s="39"/>
      <c r="AK63" s="39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25"/>
      <c r="Q64" s="25"/>
      <c r="R64" s="25"/>
      <c r="S64" s="25"/>
      <c r="T64" s="25"/>
      <c r="U64" s="25"/>
      <c r="V64" s="25"/>
      <c r="W64" s="25"/>
      <c r="X64" s="82"/>
      <c r="Y64" s="25"/>
      <c r="Z64" s="1"/>
      <c r="AA64" s="38"/>
      <c r="AB64" s="1"/>
      <c r="AC64" s="1"/>
      <c r="AD64" s="25"/>
      <c r="AE64" s="25"/>
      <c r="AF64" s="1"/>
      <c r="AG64" s="1"/>
      <c r="AH64" s="1"/>
      <c r="AI64" s="1"/>
      <c r="AJ64" s="39"/>
      <c r="AK64" s="39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25"/>
      <c r="Q65" s="25"/>
      <c r="R65" s="25"/>
      <c r="S65" s="25"/>
      <c r="T65" s="25"/>
      <c r="U65" s="25"/>
      <c r="V65" s="25"/>
      <c r="W65" s="25"/>
      <c r="X65" s="82"/>
      <c r="Y65" s="25"/>
      <c r="Z65" s="1"/>
      <c r="AA65" s="38"/>
      <c r="AB65" s="1"/>
      <c r="AC65" s="1"/>
      <c r="AD65" s="25"/>
      <c r="AE65" s="25"/>
      <c r="AF65" s="1"/>
      <c r="AG65" s="1"/>
      <c r="AH65" s="1"/>
      <c r="AI65" s="1"/>
      <c r="AJ65" s="39"/>
      <c r="AK65" s="39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25"/>
      <c r="Q66" s="25"/>
      <c r="R66" s="25"/>
      <c r="S66" s="25"/>
      <c r="T66" s="25"/>
      <c r="U66" s="25"/>
      <c r="V66" s="25"/>
      <c r="W66" s="25"/>
      <c r="X66" s="82"/>
      <c r="Y66" s="25"/>
      <c r="Z66" s="1"/>
      <c r="AA66" s="38"/>
      <c r="AB66" s="1"/>
      <c r="AC66" s="1"/>
      <c r="AD66" s="25"/>
      <c r="AE66" s="25"/>
      <c r="AF66" s="1"/>
      <c r="AG66" s="1"/>
      <c r="AH66" s="1"/>
      <c r="AI66" s="1"/>
      <c r="AJ66" s="39"/>
      <c r="AK66" s="39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25"/>
      <c r="Q67" s="25"/>
      <c r="R67" s="25"/>
      <c r="S67" s="25"/>
      <c r="T67" s="25"/>
      <c r="U67" s="25"/>
      <c r="V67" s="25"/>
      <c r="W67" s="25"/>
      <c r="X67" s="82"/>
      <c r="Y67" s="25"/>
      <c r="Z67" s="1"/>
      <c r="AA67" s="38"/>
      <c r="AB67" s="1"/>
      <c r="AC67" s="1"/>
      <c r="AD67" s="25"/>
      <c r="AE67" s="25"/>
      <c r="AF67" s="1"/>
      <c r="AG67" s="1"/>
      <c r="AH67" s="1"/>
      <c r="AI67" s="1"/>
      <c r="AJ67" s="39"/>
      <c r="AK67" s="39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25"/>
      <c r="Q68" s="25"/>
      <c r="R68" s="25"/>
      <c r="S68" s="25"/>
      <c r="T68" s="25"/>
      <c r="U68" s="25"/>
      <c r="V68" s="25"/>
      <c r="W68" s="25"/>
      <c r="X68" s="82"/>
      <c r="Y68" s="25"/>
      <c r="Z68" s="1"/>
      <c r="AA68" s="38"/>
      <c r="AB68" s="1"/>
      <c r="AC68" s="1"/>
      <c r="AD68" s="25"/>
      <c r="AE68" s="25"/>
      <c r="AF68" s="1"/>
      <c r="AG68" s="1"/>
      <c r="AH68" s="1"/>
      <c r="AI68" s="1"/>
      <c r="AJ68" s="39"/>
      <c r="AK68" s="39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25"/>
      <c r="Q69" s="25"/>
      <c r="R69" s="25"/>
      <c r="S69" s="25"/>
      <c r="T69" s="25"/>
      <c r="U69" s="25"/>
      <c r="V69" s="25"/>
      <c r="W69" s="25"/>
      <c r="X69" s="82"/>
      <c r="Y69" s="25"/>
      <c r="Z69" s="1"/>
      <c r="AA69" s="38"/>
      <c r="AB69" s="1"/>
      <c r="AC69" s="1"/>
      <c r="AD69" s="25"/>
      <c r="AE69" s="25"/>
      <c r="AF69" s="1"/>
      <c r="AG69" s="1"/>
      <c r="AH69" s="1"/>
      <c r="AI69" s="1"/>
      <c r="AJ69" s="39"/>
      <c r="AK69" s="39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25"/>
      <c r="Q70" s="25"/>
      <c r="R70" s="25"/>
      <c r="S70" s="25"/>
      <c r="T70" s="25"/>
      <c r="U70" s="25"/>
      <c r="V70" s="25"/>
      <c r="W70" s="25"/>
      <c r="X70" s="82"/>
      <c r="Y70" s="25"/>
      <c r="Z70" s="1"/>
      <c r="AA70" s="38"/>
      <c r="AB70" s="1"/>
      <c r="AC70" s="1"/>
      <c r="AD70" s="25"/>
      <c r="AE70" s="25"/>
      <c r="AF70" s="1"/>
      <c r="AG70" s="1"/>
      <c r="AH70" s="1"/>
      <c r="AI70" s="1"/>
      <c r="AJ70" s="39"/>
      <c r="AK70" s="39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25"/>
      <c r="Q71" s="25"/>
      <c r="R71" s="25"/>
      <c r="S71" s="25"/>
      <c r="T71" s="25"/>
      <c r="U71" s="25"/>
      <c r="V71" s="25"/>
      <c r="W71" s="25"/>
      <c r="X71" s="82"/>
      <c r="Y71" s="25"/>
      <c r="Z71" s="1"/>
      <c r="AA71" s="38"/>
      <c r="AB71" s="1"/>
      <c r="AC71" s="1"/>
      <c r="AD71" s="25"/>
      <c r="AE71" s="25"/>
      <c r="AF71" s="1"/>
      <c r="AG71" s="1"/>
      <c r="AH71" s="1"/>
      <c r="AI71" s="1"/>
      <c r="AJ71" s="39"/>
      <c r="AK71" s="39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25"/>
      <c r="Q72" s="25"/>
      <c r="R72" s="25"/>
      <c r="S72" s="25"/>
      <c r="T72" s="25"/>
      <c r="U72" s="25"/>
      <c r="V72" s="25"/>
      <c r="W72" s="25"/>
      <c r="X72" s="82"/>
      <c r="Y72" s="25"/>
      <c r="Z72" s="1"/>
      <c r="AA72" s="38"/>
      <c r="AB72" s="1"/>
      <c r="AC72" s="1"/>
      <c r="AD72" s="25"/>
      <c r="AE72" s="25"/>
      <c r="AF72" s="1"/>
      <c r="AG72" s="1"/>
      <c r="AH72" s="1"/>
      <c r="AI72" s="1"/>
      <c r="AJ72" s="39"/>
      <c r="AK72" s="39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25"/>
      <c r="Q73" s="25"/>
      <c r="R73" s="25"/>
      <c r="S73" s="25"/>
      <c r="T73" s="25"/>
      <c r="U73" s="25"/>
      <c r="V73" s="25"/>
      <c r="W73" s="25"/>
      <c r="X73" s="82"/>
      <c r="Y73" s="25"/>
      <c r="Z73" s="1"/>
      <c r="AA73" s="38"/>
      <c r="AB73" s="1"/>
      <c r="AC73" s="1"/>
      <c r="AD73" s="25"/>
      <c r="AE73" s="25"/>
      <c r="AF73" s="1"/>
      <c r="AG73" s="1"/>
      <c r="AH73" s="1"/>
      <c r="AI73" s="1"/>
      <c r="AJ73" s="39"/>
      <c r="AK73" s="39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25"/>
      <c r="Q74" s="25"/>
      <c r="R74" s="25"/>
      <c r="S74" s="25"/>
      <c r="T74" s="25"/>
      <c r="U74" s="25"/>
      <c r="V74" s="25"/>
      <c r="W74" s="25"/>
      <c r="X74" s="82"/>
      <c r="Y74" s="25"/>
      <c r="Z74" s="1"/>
      <c r="AA74" s="38"/>
      <c r="AB74" s="1"/>
      <c r="AC74" s="1"/>
      <c r="AD74" s="25"/>
      <c r="AE74" s="25"/>
      <c r="AF74" s="1"/>
      <c r="AG74" s="1"/>
      <c r="AH74" s="1"/>
      <c r="AI74" s="1"/>
      <c r="AJ74" s="39"/>
      <c r="AK74" s="39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25"/>
      <c r="Q75" s="25"/>
      <c r="R75" s="25"/>
      <c r="S75" s="25"/>
      <c r="T75" s="25"/>
      <c r="U75" s="25"/>
      <c r="V75" s="25"/>
      <c r="W75" s="25"/>
      <c r="X75" s="82"/>
      <c r="Y75" s="25"/>
      <c r="Z75" s="1"/>
      <c r="AA75" s="38"/>
      <c r="AB75" s="1"/>
      <c r="AC75" s="1"/>
      <c r="AD75" s="25"/>
      <c r="AE75" s="25"/>
      <c r="AF75" s="1"/>
      <c r="AG75" s="1"/>
      <c r="AH75" s="1"/>
      <c r="AI75" s="1"/>
      <c r="AJ75" s="39"/>
      <c r="AK75" s="39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25"/>
      <c r="Q76" s="25"/>
      <c r="R76" s="25"/>
      <c r="S76" s="25"/>
      <c r="T76" s="25"/>
      <c r="U76" s="25"/>
      <c r="V76" s="25"/>
      <c r="W76" s="25"/>
      <c r="X76" s="82"/>
      <c r="Y76" s="25"/>
      <c r="Z76" s="1"/>
      <c r="AA76" s="38"/>
      <c r="AB76" s="1"/>
      <c r="AC76" s="1"/>
      <c r="AD76" s="25"/>
      <c r="AE76" s="25"/>
      <c r="AF76" s="1"/>
      <c r="AG76" s="1"/>
      <c r="AH76" s="1"/>
      <c r="AI76" s="1"/>
      <c r="AJ76" s="39"/>
      <c r="AK76" s="39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25"/>
      <c r="Q77" s="25"/>
      <c r="R77" s="25"/>
      <c r="S77" s="25"/>
      <c r="T77" s="25"/>
      <c r="U77" s="25"/>
      <c r="V77" s="25"/>
      <c r="W77" s="25"/>
      <c r="X77" s="82"/>
      <c r="Y77" s="25"/>
      <c r="Z77" s="1"/>
      <c r="AA77" s="38"/>
      <c r="AB77" s="1"/>
      <c r="AC77" s="1"/>
      <c r="AD77" s="25"/>
      <c r="AE77" s="25"/>
      <c r="AF77" s="1"/>
      <c r="AG77" s="1"/>
      <c r="AH77" s="1"/>
      <c r="AI77" s="1"/>
      <c r="AJ77" s="39"/>
      <c r="AK77" s="39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25"/>
      <c r="Q78" s="25"/>
      <c r="R78" s="25"/>
      <c r="S78" s="25"/>
      <c r="T78" s="25"/>
      <c r="U78" s="25"/>
      <c r="V78" s="25"/>
      <c r="W78" s="25"/>
      <c r="X78" s="82"/>
      <c r="Y78" s="25"/>
      <c r="Z78" s="1"/>
      <c r="AA78" s="38"/>
      <c r="AB78" s="1"/>
      <c r="AC78" s="1"/>
      <c r="AD78" s="25"/>
      <c r="AE78" s="25"/>
      <c r="AF78" s="1"/>
      <c r="AG78" s="1"/>
      <c r="AH78" s="1"/>
      <c r="AI78" s="1"/>
      <c r="AJ78" s="39"/>
      <c r="AK78" s="39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25"/>
      <c r="Q79" s="25"/>
      <c r="R79" s="25"/>
      <c r="S79" s="25"/>
      <c r="T79" s="25"/>
      <c r="U79" s="25"/>
      <c r="V79" s="25"/>
      <c r="W79" s="25"/>
      <c r="X79" s="82"/>
      <c r="Y79" s="25"/>
      <c r="Z79" s="1"/>
      <c r="AA79" s="38"/>
      <c r="AB79" s="1"/>
      <c r="AC79" s="1"/>
      <c r="AD79" s="25"/>
      <c r="AE79" s="25"/>
      <c r="AF79" s="1"/>
      <c r="AG79" s="1"/>
      <c r="AH79" s="1"/>
      <c r="AI79" s="1"/>
      <c r="AJ79" s="39"/>
      <c r="AK79" s="39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25"/>
      <c r="Q80" s="25"/>
      <c r="R80" s="25"/>
      <c r="S80" s="25"/>
      <c r="T80" s="25"/>
      <c r="U80" s="25"/>
      <c r="V80" s="25"/>
      <c r="W80" s="25"/>
      <c r="X80" s="82"/>
      <c r="Y80" s="25"/>
      <c r="Z80" s="1"/>
      <c r="AA80" s="38"/>
      <c r="AB80" s="1"/>
      <c r="AC80" s="1"/>
      <c r="AD80" s="25"/>
      <c r="AE80" s="25"/>
      <c r="AF80" s="1"/>
      <c r="AG80" s="1"/>
      <c r="AH80" s="1"/>
      <c r="AI80" s="1"/>
      <c r="AJ80" s="39"/>
      <c r="AK80" s="39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25"/>
      <c r="Q81" s="25"/>
      <c r="R81" s="25"/>
      <c r="S81" s="25"/>
      <c r="T81" s="25"/>
      <c r="U81" s="25"/>
      <c r="V81" s="25"/>
      <c r="W81" s="25"/>
      <c r="X81" s="82"/>
      <c r="Y81" s="25"/>
      <c r="Z81" s="1"/>
      <c r="AA81" s="38"/>
      <c r="AB81" s="1"/>
      <c r="AC81" s="1"/>
      <c r="AD81" s="25"/>
      <c r="AE81" s="25"/>
      <c r="AF81" s="1"/>
      <c r="AG81" s="1"/>
      <c r="AH81" s="1"/>
      <c r="AI81" s="1"/>
      <c r="AJ81" s="39"/>
      <c r="AK81" s="39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25"/>
      <c r="Q82" s="25"/>
      <c r="R82" s="25"/>
      <c r="S82" s="25"/>
      <c r="T82" s="25"/>
      <c r="U82" s="25"/>
      <c r="V82" s="25"/>
      <c r="W82" s="25"/>
      <c r="X82" s="82"/>
      <c r="Y82" s="25"/>
      <c r="Z82" s="1"/>
      <c r="AA82" s="38"/>
      <c r="AB82" s="1"/>
      <c r="AC82" s="1"/>
      <c r="AD82" s="25"/>
      <c r="AE82" s="25"/>
      <c r="AF82" s="1"/>
      <c r="AG82" s="1"/>
      <c r="AH82" s="1"/>
      <c r="AI82" s="1"/>
      <c r="AJ82" s="39"/>
      <c r="AK82" s="39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25"/>
      <c r="Q83" s="25"/>
      <c r="R83" s="25"/>
      <c r="S83" s="25"/>
      <c r="T83" s="25"/>
      <c r="U83" s="25"/>
      <c r="V83" s="25"/>
      <c r="W83" s="25"/>
      <c r="X83" s="82"/>
      <c r="Y83" s="25"/>
      <c r="Z83" s="1"/>
      <c r="AA83" s="38"/>
      <c r="AB83" s="1"/>
      <c r="AC83" s="1"/>
      <c r="AD83" s="25"/>
      <c r="AE83" s="25"/>
      <c r="AF83" s="1"/>
      <c r="AG83" s="1"/>
      <c r="AH83" s="1"/>
      <c r="AI83" s="1"/>
      <c r="AJ83" s="39"/>
      <c r="AK83" s="39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25"/>
      <c r="Q84" s="25"/>
      <c r="R84" s="25"/>
      <c r="S84" s="25"/>
      <c r="T84" s="25"/>
      <c r="U84" s="25"/>
      <c r="V84" s="25"/>
      <c r="W84" s="25"/>
      <c r="X84" s="82"/>
      <c r="Y84" s="25"/>
      <c r="Z84" s="1"/>
      <c r="AA84" s="38"/>
      <c r="AB84" s="1"/>
      <c r="AC84" s="1"/>
      <c r="AD84" s="25"/>
      <c r="AE84" s="25"/>
      <c r="AF84" s="1"/>
      <c r="AG84" s="1"/>
      <c r="AH84" s="1"/>
      <c r="AI84" s="1"/>
      <c r="AJ84" s="39"/>
      <c r="AK84" s="39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25"/>
      <c r="Q85" s="25"/>
      <c r="R85" s="25"/>
      <c r="S85" s="25"/>
      <c r="T85" s="25"/>
      <c r="U85" s="25"/>
      <c r="V85" s="25"/>
      <c r="W85" s="25"/>
      <c r="X85" s="82"/>
      <c r="Y85" s="25"/>
      <c r="Z85" s="1"/>
      <c r="AA85" s="38"/>
      <c r="AB85" s="1"/>
      <c r="AC85" s="1"/>
      <c r="AD85" s="25"/>
      <c r="AE85" s="25"/>
      <c r="AF85" s="1"/>
      <c r="AG85" s="1"/>
      <c r="AH85" s="1"/>
      <c r="AI85" s="1"/>
      <c r="AJ85" s="39"/>
      <c r="AK85" s="39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25"/>
      <c r="Q86" s="25"/>
      <c r="R86" s="25"/>
      <c r="S86" s="25"/>
      <c r="T86" s="25"/>
      <c r="U86" s="25"/>
      <c r="V86" s="25"/>
      <c r="W86" s="25"/>
      <c r="X86" s="82"/>
      <c r="Y86" s="25"/>
      <c r="Z86" s="1"/>
      <c r="AA86" s="38"/>
      <c r="AB86" s="1"/>
      <c r="AC86" s="1"/>
      <c r="AD86" s="25"/>
      <c r="AE86" s="25"/>
      <c r="AF86" s="1"/>
      <c r="AG86" s="1"/>
      <c r="AH86" s="1"/>
      <c r="AI86" s="1"/>
      <c r="AJ86" s="39"/>
      <c r="AK86" s="39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25"/>
      <c r="Q87" s="25"/>
      <c r="R87" s="25"/>
      <c r="S87" s="25"/>
      <c r="T87" s="25"/>
      <c r="U87" s="25"/>
      <c r="V87" s="25"/>
      <c r="W87" s="25"/>
      <c r="X87" s="82"/>
      <c r="Y87" s="25"/>
      <c r="Z87" s="1"/>
      <c r="AA87" s="38"/>
      <c r="AB87" s="1"/>
      <c r="AC87" s="1"/>
      <c r="AD87" s="25"/>
      <c r="AE87" s="25"/>
      <c r="AF87" s="1"/>
      <c r="AG87" s="1"/>
      <c r="AH87" s="1"/>
      <c r="AI87" s="1"/>
      <c r="AJ87" s="39"/>
      <c r="AK87" s="39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U88" s="25"/>
      <c r="V88" s="25"/>
      <c r="W88" s="25"/>
      <c r="X88" s="82"/>
      <c r="Y88" s="25"/>
      <c r="Z88" s="1"/>
      <c r="AA88" s="38"/>
      <c r="AB88" s="1"/>
      <c r="AC88" s="1"/>
      <c r="AD88" s="25"/>
      <c r="AE88" s="25"/>
      <c r="AF88" s="1"/>
      <c r="AG88" s="1"/>
      <c r="AH88" s="1"/>
      <c r="AI88" s="1"/>
      <c r="AJ88" s="39"/>
      <c r="AK88" s="39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U89" s="25"/>
      <c r="V89" s="25"/>
      <c r="W89" s="25"/>
      <c r="X89" s="82"/>
      <c r="Y89" s="25"/>
      <c r="Z89" s="1"/>
      <c r="AA89" s="38"/>
      <c r="AB89" s="1"/>
      <c r="AC89" s="1"/>
      <c r="AD89" s="25"/>
      <c r="AE89" s="25"/>
      <c r="AF89" s="1"/>
      <c r="AG89" s="1"/>
      <c r="AH89" s="1"/>
      <c r="AI89" s="1"/>
      <c r="AJ89" s="39"/>
      <c r="AK89" s="39"/>
      <c r="AL89" s="24"/>
      <c r="AM89" s="9"/>
      <c r="AN89" s="9"/>
      <c r="AO89" s="9"/>
      <c r="AP89" s="9"/>
      <c r="AQ89" s="9"/>
    </row>
    <row r="90" spans="1:4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U90" s="25"/>
      <c r="V90" s="25"/>
      <c r="W90" s="25"/>
      <c r="X90" s="82"/>
      <c r="Y90" s="25"/>
      <c r="Z90" s="1"/>
      <c r="AA90" s="38"/>
      <c r="AB90" s="1"/>
      <c r="AC90" s="1"/>
      <c r="AD90" s="25"/>
      <c r="AE90" s="25"/>
      <c r="AF90" s="1"/>
      <c r="AG90" s="1"/>
      <c r="AH90" s="1"/>
      <c r="AI90" s="1"/>
      <c r="AJ90" s="39"/>
      <c r="AK90" s="39"/>
      <c r="AL90" s="24"/>
      <c r="AM90" s="9"/>
      <c r="AN90" s="9"/>
      <c r="AO90" s="9"/>
      <c r="AP90" s="9"/>
      <c r="AQ90" s="9"/>
    </row>
    <row r="91" spans="1:43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U91" s="25"/>
      <c r="V91" s="25"/>
      <c r="W91" s="25"/>
      <c r="X91" s="82"/>
      <c r="Y91" s="25"/>
      <c r="Z91" s="1"/>
      <c r="AA91" s="38"/>
      <c r="AB91" s="1"/>
      <c r="AC91" s="1"/>
      <c r="AD91" s="25"/>
      <c r="AE91" s="25"/>
      <c r="AF91" s="1"/>
      <c r="AG91" s="1"/>
      <c r="AH91" s="1"/>
      <c r="AI91" s="1"/>
      <c r="AJ91" s="39"/>
      <c r="AK91" s="39"/>
      <c r="AL91" s="24"/>
      <c r="AM91" s="9"/>
      <c r="AN91" s="9"/>
      <c r="AO91" s="9"/>
      <c r="AP91" s="9"/>
      <c r="AQ91" s="9"/>
    </row>
    <row r="92" spans="1:43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U92" s="25"/>
      <c r="V92" s="25"/>
      <c r="W92" s="25"/>
      <c r="X92" s="82"/>
      <c r="Y92" s="25"/>
      <c r="Z92" s="1"/>
      <c r="AA92" s="38"/>
      <c r="AB92" s="1"/>
      <c r="AC92" s="1"/>
      <c r="AD92" s="25"/>
      <c r="AE92" s="25"/>
      <c r="AF92" s="1"/>
      <c r="AG92" s="1"/>
      <c r="AH92" s="1"/>
      <c r="AI92" s="1"/>
      <c r="AJ92" s="39"/>
      <c r="AK92" s="39"/>
      <c r="AL92" s="24"/>
      <c r="AM92" s="9"/>
      <c r="AN92" s="9"/>
      <c r="AO92" s="9"/>
      <c r="AP92" s="9"/>
      <c r="AQ92" s="9"/>
    </row>
    <row r="93" spans="1:43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9"/>
      <c r="AL93" s="24"/>
      <c r="AM93" s="9"/>
      <c r="AN93" s="9"/>
      <c r="AO93" s="9"/>
      <c r="AP93" s="9"/>
      <c r="AQ93" s="9"/>
    </row>
    <row r="94" spans="1:43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9"/>
      <c r="AL94" s="24"/>
      <c r="AM94" s="9"/>
      <c r="AN94" s="9"/>
      <c r="AO94" s="9"/>
      <c r="AP94" s="9"/>
      <c r="AQ94" s="9"/>
    </row>
    <row r="95" spans="1:43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9"/>
      <c r="AL95" s="24"/>
      <c r="AM95" s="9"/>
      <c r="AN95" s="9"/>
      <c r="AO95" s="9"/>
      <c r="AP95" s="9"/>
      <c r="AQ95" s="9"/>
    </row>
    <row r="96" spans="1:43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9"/>
      <c r="AL96" s="24"/>
      <c r="AM96" s="9"/>
      <c r="AN96" s="9"/>
      <c r="AO96" s="9"/>
      <c r="AP96" s="9"/>
      <c r="AQ96" s="9"/>
    </row>
    <row r="97" spans="1:43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9"/>
      <c r="AL97" s="24"/>
      <c r="AM97" s="9"/>
      <c r="AN97" s="9"/>
      <c r="AO97" s="9"/>
      <c r="AP97" s="9"/>
      <c r="AQ97" s="9"/>
    </row>
    <row r="98" spans="1:43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9"/>
      <c r="AL98" s="24"/>
      <c r="AM98" s="9"/>
      <c r="AN98" s="9"/>
      <c r="AO98" s="9"/>
      <c r="AP98" s="9"/>
      <c r="AQ98" s="9"/>
    </row>
    <row r="99" spans="1:43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9"/>
      <c r="AL99" s="24"/>
      <c r="AM99" s="9"/>
      <c r="AN99" s="9"/>
      <c r="AO99" s="9"/>
      <c r="AP99" s="9"/>
      <c r="AQ99" s="9"/>
    </row>
    <row r="100" spans="1:43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9"/>
      <c r="AL100" s="24"/>
      <c r="AM100" s="9"/>
      <c r="AN100" s="9"/>
      <c r="AO100" s="9"/>
      <c r="AP100" s="9"/>
      <c r="AQ100" s="9"/>
    </row>
    <row r="101" spans="1:43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9"/>
      <c r="AL101" s="24"/>
      <c r="AM101" s="9"/>
      <c r="AN101" s="9"/>
      <c r="AO101" s="9"/>
      <c r="AP101" s="9"/>
      <c r="AQ101" s="9"/>
    </row>
    <row r="102" spans="1:43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9"/>
      <c r="AL102" s="24"/>
      <c r="AM102" s="9"/>
      <c r="AN102" s="9"/>
      <c r="AO102" s="9"/>
      <c r="AP102" s="9"/>
      <c r="AQ102" s="9"/>
    </row>
    <row r="103" spans="1:43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9"/>
      <c r="AL103" s="24"/>
      <c r="AM103" s="9"/>
      <c r="AN103" s="9"/>
      <c r="AO103" s="9"/>
      <c r="AP103" s="9"/>
      <c r="AQ103" s="9"/>
    </row>
    <row r="104" spans="1:43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39"/>
      <c r="AL104" s="24"/>
      <c r="AM104" s="9"/>
      <c r="AN104" s="9"/>
      <c r="AO104" s="9"/>
      <c r="AP104" s="9"/>
      <c r="AQ104" s="9"/>
    </row>
    <row r="105" spans="1:43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39"/>
      <c r="AL105" s="24"/>
      <c r="AM105" s="9"/>
      <c r="AN105" s="9"/>
      <c r="AO105" s="9"/>
      <c r="AP105" s="9"/>
      <c r="AQ105" s="9"/>
    </row>
    <row r="106" spans="1:43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39"/>
      <c r="AL106" s="24"/>
      <c r="AM106" s="9"/>
      <c r="AN106" s="9"/>
      <c r="AO106" s="9"/>
      <c r="AP106" s="9"/>
      <c r="AQ106" s="9"/>
    </row>
    <row r="107" spans="1:43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9"/>
      <c r="AL107" s="24"/>
      <c r="AM107" s="9"/>
      <c r="AN107" s="9"/>
      <c r="AO107" s="9"/>
      <c r="AP107" s="9"/>
      <c r="AQ107" s="9"/>
    </row>
    <row r="108" spans="1:43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9"/>
      <c r="AL108" s="24"/>
      <c r="AM108" s="9"/>
      <c r="AN108" s="9"/>
      <c r="AO108" s="9"/>
      <c r="AP108" s="9"/>
      <c r="AQ108" s="9"/>
    </row>
    <row r="109" spans="1:43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39"/>
      <c r="AL109" s="24"/>
      <c r="AM109" s="9"/>
      <c r="AN109" s="9"/>
      <c r="AO109" s="9"/>
      <c r="AP109" s="9"/>
      <c r="AQ109" s="9"/>
    </row>
    <row r="110" spans="1:43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39"/>
      <c r="AL110" s="24"/>
      <c r="AM110" s="9"/>
      <c r="AN110" s="9"/>
      <c r="AO110" s="9"/>
      <c r="AP110" s="9"/>
      <c r="AQ110" s="9"/>
    </row>
    <row r="111" spans="1:43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39"/>
      <c r="AL111" s="24"/>
      <c r="AM111" s="9"/>
      <c r="AN111" s="9"/>
      <c r="AO111" s="9"/>
      <c r="AP111" s="9"/>
      <c r="AQ111" s="9"/>
    </row>
    <row r="112" spans="1:43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39"/>
      <c r="AL112" s="24"/>
      <c r="AM112" s="9"/>
      <c r="AN112" s="9"/>
      <c r="AO112" s="9"/>
      <c r="AP112" s="9"/>
      <c r="AQ112" s="9"/>
    </row>
    <row r="113" spans="1:43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39"/>
      <c r="AL113" s="24"/>
      <c r="AM113" s="9"/>
      <c r="AN113" s="9"/>
      <c r="AO113" s="9"/>
      <c r="AP113" s="9"/>
      <c r="AQ113" s="9"/>
    </row>
    <row r="114" spans="1:43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39"/>
      <c r="AL114" s="24"/>
      <c r="AM114" s="9"/>
      <c r="AN114" s="9"/>
      <c r="AO114" s="9"/>
      <c r="AP114" s="9"/>
      <c r="AQ114" s="9"/>
    </row>
    <row r="115" spans="1:43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39"/>
      <c r="AL115" s="24"/>
      <c r="AM115" s="9"/>
      <c r="AN115" s="9"/>
      <c r="AO115" s="9"/>
      <c r="AP115" s="9"/>
      <c r="AQ115" s="9"/>
    </row>
    <row r="116" spans="1:43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39"/>
      <c r="AL116" s="24"/>
      <c r="AM116" s="9"/>
      <c r="AN116" s="9"/>
      <c r="AO116" s="9"/>
      <c r="AP116" s="9"/>
      <c r="AQ116" s="9"/>
    </row>
    <row r="117" spans="1:43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39"/>
      <c r="AL117" s="24"/>
      <c r="AM117" s="9"/>
      <c r="AN117" s="9"/>
      <c r="AO117" s="9"/>
      <c r="AP117" s="9"/>
      <c r="AQ117" s="9"/>
    </row>
    <row r="118" spans="1:43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39"/>
      <c r="AL118" s="24"/>
      <c r="AM118" s="9"/>
      <c r="AN118" s="9"/>
      <c r="AO118" s="9"/>
      <c r="AP118" s="9"/>
      <c r="AQ118" s="9"/>
    </row>
    <row r="119" spans="1:43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39"/>
      <c r="AL119" s="24"/>
      <c r="AM119" s="9"/>
      <c r="AN119" s="9"/>
      <c r="AO119" s="9"/>
      <c r="AP119" s="9"/>
      <c r="AQ119" s="9"/>
    </row>
    <row r="120" spans="1:43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9"/>
      <c r="AL120" s="24"/>
      <c r="AM120" s="9"/>
      <c r="AN120" s="9"/>
      <c r="AO120" s="9"/>
      <c r="AP120" s="9"/>
      <c r="AQ120" s="9"/>
    </row>
    <row r="121" spans="1:43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39"/>
      <c r="AL121" s="24"/>
      <c r="AM121" s="9"/>
      <c r="AN121" s="9"/>
      <c r="AO121" s="9"/>
      <c r="AP121" s="9"/>
      <c r="AQ121" s="9"/>
    </row>
    <row r="122" spans="1:43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39"/>
      <c r="AL122" s="24"/>
      <c r="AM122" s="9"/>
      <c r="AN122" s="9"/>
      <c r="AO122" s="9"/>
      <c r="AP122" s="9"/>
      <c r="AQ122" s="9"/>
    </row>
    <row r="123" spans="1:43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39"/>
      <c r="AL123" s="24"/>
      <c r="AM123" s="9"/>
      <c r="AN123" s="9"/>
      <c r="AO123" s="9"/>
      <c r="AP123" s="9"/>
      <c r="AQ123" s="9"/>
    </row>
    <row r="124" spans="1:43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39"/>
      <c r="AL124" s="24"/>
      <c r="AM124" s="9"/>
      <c r="AN124" s="9"/>
      <c r="AO124" s="9"/>
      <c r="AP124" s="9"/>
      <c r="AQ124" s="9"/>
    </row>
    <row r="125" spans="1:43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39"/>
      <c r="AL125" s="24"/>
      <c r="AM125" s="9"/>
      <c r="AN125" s="9"/>
      <c r="AO125" s="9"/>
      <c r="AP125" s="9"/>
      <c r="AQ125" s="9"/>
    </row>
    <row r="126" spans="1:43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39"/>
      <c r="AL126" s="24"/>
      <c r="AM126" s="9"/>
      <c r="AN126" s="9"/>
      <c r="AO126" s="9"/>
      <c r="AP126" s="9"/>
      <c r="AQ126" s="9"/>
    </row>
    <row r="127" spans="1:43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39"/>
      <c r="AL127" s="24"/>
      <c r="AM127" s="9"/>
      <c r="AN127" s="9"/>
      <c r="AO127" s="9"/>
      <c r="AP127" s="9"/>
      <c r="AQ127" s="9"/>
    </row>
    <row r="128" spans="1:43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9"/>
      <c r="AL128" s="24"/>
      <c r="AM128" s="9"/>
      <c r="AN128" s="9"/>
      <c r="AO128" s="9"/>
      <c r="AP128" s="9"/>
      <c r="AQ128" s="9"/>
    </row>
    <row r="129" spans="1:43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39"/>
      <c r="AL129" s="24"/>
      <c r="AM129" s="9"/>
      <c r="AN129" s="9"/>
      <c r="AO129" s="9"/>
      <c r="AP129" s="9"/>
      <c r="AQ129" s="9"/>
    </row>
    <row r="130" spans="1:43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39"/>
      <c r="AL130" s="24"/>
      <c r="AM130" s="9"/>
      <c r="AN130" s="9"/>
      <c r="AO130" s="9"/>
      <c r="AP130" s="9"/>
      <c r="AQ130" s="9"/>
    </row>
    <row r="131" spans="1:43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39"/>
      <c r="AL131" s="24"/>
      <c r="AM131" s="9"/>
      <c r="AN131" s="9"/>
      <c r="AO131" s="9"/>
      <c r="AP131" s="9"/>
      <c r="AQ131" s="9"/>
    </row>
    <row r="132" spans="1:43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39"/>
      <c r="AL132" s="24"/>
      <c r="AM132" s="9"/>
      <c r="AN132" s="9"/>
      <c r="AO132" s="9"/>
      <c r="AP132" s="9"/>
      <c r="AQ132" s="9"/>
    </row>
    <row r="133" spans="1:43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39"/>
      <c r="AL133" s="24"/>
      <c r="AM133" s="9"/>
      <c r="AN133" s="9"/>
      <c r="AO133" s="9"/>
      <c r="AP133" s="9"/>
      <c r="AQ133" s="9"/>
    </row>
    <row r="134" spans="1:43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39"/>
      <c r="AL134" s="24"/>
      <c r="AM134" s="9"/>
      <c r="AN134" s="9"/>
      <c r="AO134" s="9"/>
      <c r="AP134" s="9"/>
      <c r="AQ134" s="9"/>
    </row>
    <row r="135" spans="1:43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39"/>
      <c r="AL135" s="24"/>
      <c r="AM135" s="9"/>
      <c r="AN135" s="9"/>
      <c r="AO135" s="9"/>
      <c r="AP135" s="9"/>
      <c r="AQ135" s="9"/>
    </row>
    <row r="136" spans="1:43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39"/>
      <c r="AL136" s="24"/>
      <c r="AM136" s="9"/>
      <c r="AN136" s="9"/>
      <c r="AO136" s="9"/>
      <c r="AP136" s="9"/>
      <c r="AQ136" s="9"/>
    </row>
    <row r="137" spans="1:43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39"/>
      <c r="AL137" s="24"/>
      <c r="AM137" s="9"/>
      <c r="AN137" s="9"/>
      <c r="AO137" s="9"/>
      <c r="AP137" s="9"/>
      <c r="AQ137" s="9"/>
    </row>
    <row r="138" spans="1:43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39"/>
      <c r="AL138" s="24"/>
      <c r="AM138" s="9"/>
      <c r="AN138" s="9"/>
      <c r="AO138" s="9"/>
      <c r="AP138" s="9"/>
      <c r="AQ138" s="9"/>
    </row>
    <row r="139" spans="1:43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39"/>
      <c r="AL139" s="24"/>
      <c r="AM139" s="9"/>
      <c r="AN139" s="9"/>
      <c r="AO139" s="9"/>
      <c r="AP139" s="9"/>
      <c r="AQ139" s="9"/>
    </row>
    <row r="140" spans="1:43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39"/>
      <c r="AL140" s="24"/>
      <c r="AM140" s="9"/>
      <c r="AN140" s="9"/>
      <c r="AO140" s="9"/>
      <c r="AP140" s="9"/>
      <c r="AQ140" s="9"/>
    </row>
    <row r="141" spans="1:43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9"/>
      <c r="AL141" s="24"/>
      <c r="AM141" s="9"/>
      <c r="AN141" s="9"/>
      <c r="AO141" s="9"/>
      <c r="AP141" s="9"/>
      <c r="AQ141" s="9"/>
    </row>
    <row r="142" spans="1:43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39"/>
      <c r="AL142" s="24"/>
      <c r="AM142" s="9"/>
      <c r="AN142" s="9"/>
      <c r="AO142" s="9"/>
      <c r="AP142" s="9"/>
      <c r="AQ142" s="9"/>
    </row>
    <row r="143" spans="1:43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39"/>
      <c r="AL143" s="24"/>
      <c r="AM143" s="9"/>
      <c r="AN143" s="9"/>
      <c r="AO143" s="9"/>
      <c r="AP143" s="9"/>
      <c r="AQ143" s="9"/>
    </row>
    <row r="144" spans="1:43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39"/>
      <c r="AL144" s="24"/>
      <c r="AM144" s="9"/>
      <c r="AN144" s="9"/>
      <c r="AO144" s="9"/>
      <c r="AP144" s="9"/>
      <c r="AQ144" s="9"/>
    </row>
    <row r="145" spans="1:43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39"/>
      <c r="AL145" s="24"/>
      <c r="AM145" s="9"/>
      <c r="AN145" s="9"/>
      <c r="AO145" s="9"/>
      <c r="AP145" s="9"/>
      <c r="AQ145" s="9"/>
    </row>
    <row r="146" spans="1:43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39"/>
      <c r="AL146" s="24"/>
      <c r="AM146" s="9"/>
      <c r="AN146" s="9"/>
      <c r="AO146" s="9"/>
      <c r="AP146" s="9"/>
      <c r="AQ146" s="9"/>
    </row>
    <row r="147" spans="1:43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39"/>
      <c r="AL147" s="24"/>
      <c r="AM147" s="9"/>
      <c r="AN147" s="9"/>
      <c r="AO147" s="9"/>
      <c r="AP147" s="9"/>
      <c r="AQ147" s="9"/>
    </row>
    <row r="148" spans="1:43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39"/>
      <c r="AL148" s="24"/>
      <c r="AM148" s="9"/>
      <c r="AN148" s="9"/>
      <c r="AO148" s="9"/>
      <c r="AP148" s="9"/>
      <c r="AQ148" s="9"/>
    </row>
    <row r="149" spans="1:43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39"/>
      <c r="AL149" s="24"/>
      <c r="AM149" s="9"/>
      <c r="AN149" s="9"/>
      <c r="AO149" s="9"/>
      <c r="AP149" s="9"/>
      <c r="AQ149" s="9"/>
    </row>
    <row r="150" spans="1:43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39"/>
      <c r="AL150" s="24"/>
      <c r="AM150" s="9"/>
      <c r="AN150" s="9"/>
      <c r="AO150" s="9"/>
      <c r="AP150" s="9"/>
      <c r="AQ150" s="9"/>
    </row>
    <row r="151" spans="1:43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39"/>
      <c r="AL151" s="24"/>
      <c r="AM151" s="9"/>
      <c r="AN151" s="9"/>
      <c r="AO151" s="9"/>
      <c r="AP151" s="9"/>
      <c r="AQ151" s="9"/>
    </row>
    <row r="152" spans="1:43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39"/>
      <c r="AL152" s="24"/>
      <c r="AM152" s="9"/>
      <c r="AN152" s="9"/>
      <c r="AO152" s="9"/>
      <c r="AP152" s="9"/>
      <c r="AQ152" s="9"/>
    </row>
    <row r="153" spans="1:43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39"/>
      <c r="AL153" s="24"/>
      <c r="AM153" s="9"/>
      <c r="AN153" s="9"/>
      <c r="AO153" s="9"/>
      <c r="AP153" s="9"/>
      <c r="AQ153" s="9"/>
    </row>
    <row r="154" spans="1:43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39"/>
      <c r="AL154" s="24"/>
      <c r="AM154" s="9"/>
      <c r="AN154" s="9"/>
      <c r="AO154" s="9"/>
      <c r="AP154" s="9"/>
      <c r="AQ154" s="9"/>
    </row>
    <row r="155" spans="1:43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39"/>
      <c r="AL155" s="24"/>
      <c r="AM155" s="9"/>
      <c r="AN155" s="9"/>
      <c r="AO155" s="9"/>
      <c r="AP155" s="9"/>
      <c r="AQ155" s="9"/>
    </row>
    <row r="156" spans="1:43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39"/>
      <c r="AL156" s="24"/>
      <c r="AM156" s="9"/>
      <c r="AN156" s="9"/>
      <c r="AO156" s="9"/>
      <c r="AP156" s="9"/>
      <c r="AQ156" s="9"/>
    </row>
    <row r="157" spans="1:43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39"/>
      <c r="AL157" s="24"/>
      <c r="AM157" s="9"/>
      <c r="AN157" s="9"/>
      <c r="AO157" s="9"/>
      <c r="AP157" s="9"/>
      <c r="AQ157" s="9"/>
    </row>
    <row r="158" spans="1:43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39"/>
      <c r="AL158" s="24"/>
      <c r="AM158" s="9"/>
      <c r="AN158" s="9"/>
      <c r="AO158" s="9"/>
      <c r="AP158" s="9"/>
      <c r="AQ158" s="9"/>
    </row>
    <row r="159" spans="1:43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39"/>
      <c r="AL159" s="24"/>
      <c r="AM159" s="9"/>
      <c r="AN159" s="9"/>
      <c r="AO159" s="9"/>
      <c r="AP159" s="9"/>
      <c r="AQ159" s="9"/>
    </row>
    <row r="160" spans="1:43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39"/>
      <c r="AL160" s="24"/>
      <c r="AM160" s="9"/>
      <c r="AN160" s="9"/>
      <c r="AO160" s="9"/>
      <c r="AP160" s="9"/>
      <c r="AQ160" s="9"/>
    </row>
    <row r="161" spans="1:43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39"/>
      <c r="AL161" s="24"/>
      <c r="AM161" s="9"/>
      <c r="AN161" s="9"/>
      <c r="AO161" s="9"/>
      <c r="AP161" s="9"/>
      <c r="AQ161" s="9"/>
    </row>
    <row r="162" spans="1:43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39"/>
      <c r="AL162" s="24"/>
      <c r="AM162" s="9"/>
      <c r="AN162" s="9"/>
      <c r="AO162" s="9"/>
      <c r="AP162" s="9"/>
      <c r="AQ162" s="9"/>
    </row>
    <row r="163" spans="1:43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39"/>
      <c r="AL163" s="24"/>
      <c r="AM163" s="9"/>
      <c r="AN163" s="9"/>
      <c r="AO163" s="9"/>
      <c r="AP163" s="9"/>
      <c r="AQ163" s="9"/>
    </row>
    <row r="164" spans="1:43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39"/>
      <c r="AL164" s="24"/>
      <c r="AM164" s="9"/>
      <c r="AN164" s="9"/>
      <c r="AO164" s="9"/>
      <c r="AP164" s="9"/>
      <c r="AQ164" s="9"/>
    </row>
    <row r="165" spans="1:43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39"/>
      <c r="AL165" s="24"/>
      <c r="AM165" s="9"/>
      <c r="AN165" s="9"/>
      <c r="AO165" s="9"/>
      <c r="AP165" s="9"/>
      <c r="AQ165" s="9"/>
    </row>
    <row r="166" spans="1:43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39"/>
      <c r="AL166" s="24"/>
      <c r="AM166" s="9"/>
      <c r="AN166" s="9"/>
      <c r="AO166" s="9"/>
      <c r="AP166" s="9"/>
      <c r="AQ166" s="9"/>
    </row>
    <row r="167" spans="1:43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39"/>
      <c r="AL167" s="24"/>
      <c r="AM167" s="9"/>
      <c r="AN167" s="9"/>
      <c r="AO167" s="9"/>
      <c r="AP167" s="9"/>
      <c r="AQ167" s="9"/>
    </row>
    <row r="168" spans="1:43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39"/>
      <c r="AL168" s="24"/>
      <c r="AM168" s="9"/>
      <c r="AN168" s="9"/>
      <c r="AO168" s="9"/>
      <c r="AP168" s="9"/>
      <c r="AQ168" s="9"/>
    </row>
    <row r="169" spans="1:43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39"/>
      <c r="AL169" s="24"/>
      <c r="AM169" s="9"/>
      <c r="AN169" s="9"/>
      <c r="AO169" s="9"/>
      <c r="AP169" s="9"/>
      <c r="AQ169" s="9"/>
    </row>
    <row r="170" spans="1:43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39"/>
      <c r="AL170" s="24"/>
      <c r="AM170" s="9"/>
      <c r="AN170" s="9"/>
      <c r="AO170" s="9"/>
      <c r="AP170" s="9"/>
      <c r="AQ170" s="9"/>
    </row>
    <row r="171" spans="1:43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39"/>
      <c r="AL171" s="24"/>
      <c r="AM171" s="9"/>
      <c r="AN171" s="9"/>
      <c r="AO171" s="9"/>
      <c r="AP171" s="9"/>
      <c r="AQ171" s="9"/>
    </row>
    <row r="172" spans="1:4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39"/>
      <c r="AL172" s="24"/>
      <c r="AM172" s="9"/>
      <c r="AN172" s="9"/>
      <c r="AO172" s="9"/>
      <c r="AP172" s="9"/>
      <c r="AQ172" s="9"/>
    </row>
    <row r="173" spans="1:4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39"/>
      <c r="AL173" s="24"/>
      <c r="AM173" s="9"/>
      <c r="AN173" s="9"/>
      <c r="AO173" s="9"/>
      <c r="AP173" s="9"/>
      <c r="AQ173" s="9"/>
    </row>
    <row r="174" spans="1:4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39"/>
      <c r="AL174" s="24"/>
      <c r="AM174" s="9"/>
      <c r="AN174" s="9"/>
      <c r="AO174" s="9"/>
      <c r="AP174" s="9"/>
      <c r="AQ174" s="9"/>
    </row>
    <row r="175" spans="1:4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39"/>
      <c r="AL175" s="24"/>
      <c r="AM175" s="9"/>
      <c r="AN175" s="9"/>
      <c r="AO175" s="9"/>
      <c r="AP175" s="9"/>
      <c r="AQ175" s="9"/>
    </row>
    <row r="176" spans="1:43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39"/>
      <c r="AL176" s="24"/>
      <c r="AM176" s="9"/>
      <c r="AN176" s="9"/>
      <c r="AO176" s="9"/>
      <c r="AP176" s="9"/>
      <c r="AQ176" s="9"/>
    </row>
    <row r="177" spans="1:43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39"/>
      <c r="AL177" s="24"/>
      <c r="AM177" s="9"/>
      <c r="AN177" s="9"/>
      <c r="AO177" s="9"/>
      <c r="AP177" s="9"/>
      <c r="AQ177" s="9"/>
    </row>
    <row r="178" spans="1:43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39"/>
      <c r="AL178" s="24"/>
      <c r="AM178" s="9"/>
      <c r="AN178" s="9"/>
      <c r="AO178" s="9"/>
      <c r="AP178" s="9"/>
      <c r="AQ178" s="9"/>
    </row>
    <row r="179" spans="1:43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39"/>
      <c r="AL179" s="24"/>
      <c r="AM179" s="9"/>
      <c r="AN179" s="9"/>
      <c r="AO179" s="9"/>
      <c r="AP179" s="9"/>
      <c r="AQ179" s="9"/>
    </row>
    <row r="180" spans="1:43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39"/>
      <c r="AL180" s="24"/>
      <c r="AM180" s="9"/>
      <c r="AN180" s="9"/>
      <c r="AO180" s="9"/>
      <c r="AP180" s="9"/>
      <c r="AQ180" s="9"/>
    </row>
    <row r="181" spans="1:43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39"/>
      <c r="AL181" s="24"/>
      <c r="AM181" s="9"/>
      <c r="AN181" s="9"/>
      <c r="AO181" s="9"/>
      <c r="AP181" s="9"/>
      <c r="AQ181" s="9"/>
    </row>
    <row r="182" spans="1:43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39"/>
      <c r="AL182" s="24"/>
      <c r="AM182" s="9"/>
      <c r="AN182" s="9"/>
      <c r="AO182" s="9"/>
      <c r="AP182" s="9"/>
      <c r="AQ182" s="9"/>
    </row>
    <row r="183" spans="1:43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9"/>
      <c r="AL183" s="24"/>
      <c r="AM183" s="9"/>
      <c r="AN183" s="9"/>
      <c r="AO183" s="9"/>
      <c r="AP183" s="9"/>
      <c r="AQ183" s="9"/>
    </row>
    <row r="184" spans="1:43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39"/>
      <c r="AL184" s="24"/>
      <c r="AM184" s="9"/>
      <c r="AN184" s="9"/>
      <c r="AO184" s="9"/>
      <c r="AP184" s="9"/>
      <c r="AQ184" s="9"/>
    </row>
    <row r="185" spans="1:43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9"/>
      <c r="AL185" s="24"/>
      <c r="AM185" s="9"/>
      <c r="AN185" s="9"/>
      <c r="AO185" s="9"/>
      <c r="AP185" s="9"/>
      <c r="AQ185" s="9"/>
    </row>
    <row r="186" spans="1:43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39"/>
      <c r="AL186" s="24"/>
      <c r="AM186" s="9"/>
      <c r="AN186" s="9"/>
      <c r="AO186" s="9"/>
      <c r="AP186" s="9"/>
      <c r="AQ186" s="9"/>
    </row>
    <row r="187" spans="1:43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39"/>
      <c r="AL187" s="24"/>
      <c r="AM187" s="9"/>
      <c r="AN187" s="9"/>
      <c r="AO187" s="9"/>
      <c r="AP187" s="9"/>
      <c r="AQ187" s="9"/>
    </row>
    <row r="188" spans="1:43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39"/>
      <c r="AL188" s="24"/>
      <c r="AM188" s="9"/>
      <c r="AN188" s="9"/>
      <c r="AO188" s="9"/>
      <c r="AP188" s="9"/>
      <c r="AQ188" s="9"/>
    </row>
    <row r="189" spans="1:43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39"/>
      <c r="AL189" s="24"/>
      <c r="AM189" s="9"/>
      <c r="AN189" s="9"/>
      <c r="AO189" s="9"/>
      <c r="AP189" s="9"/>
      <c r="AQ189" s="9"/>
    </row>
    <row r="190" spans="1:43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39"/>
      <c r="AL190" s="24"/>
      <c r="AM190" s="9"/>
      <c r="AN190" s="9"/>
      <c r="AO190" s="9"/>
      <c r="AP190" s="9"/>
      <c r="AQ190" s="9"/>
    </row>
    <row r="191" spans="1:43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39"/>
      <c r="AL191" s="24"/>
      <c r="AM191" s="9"/>
      <c r="AN191" s="9"/>
      <c r="AO191" s="9"/>
      <c r="AP191" s="9"/>
      <c r="AQ191" s="9"/>
    </row>
    <row r="192" spans="1:43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39"/>
      <c r="AL192" s="24"/>
      <c r="AM192" s="9"/>
      <c r="AN192" s="9"/>
      <c r="AO192" s="9"/>
      <c r="AP192" s="9"/>
      <c r="AQ192" s="9"/>
    </row>
    <row r="193" spans="1:43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39"/>
      <c r="AL193" s="24"/>
      <c r="AM193" s="9"/>
      <c r="AN193" s="9"/>
      <c r="AO193" s="9"/>
      <c r="AP193" s="9"/>
      <c r="AQ193" s="9"/>
    </row>
    <row r="194" spans="1:43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39"/>
      <c r="AL194" s="24"/>
      <c r="AM194" s="9"/>
      <c r="AN194" s="9"/>
      <c r="AO194" s="9"/>
      <c r="AP194" s="9"/>
      <c r="AQ194" s="9"/>
    </row>
    <row r="195" spans="1:43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39"/>
      <c r="AL195" s="24"/>
      <c r="AM195" s="9"/>
      <c r="AN195" s="9"/>
      <c r="AO195" s="9"/>
      <c r="AP195" s="9"/>
      <c r="AQ195" s="9"/>
    </row>
    <row r="196" spans="1:43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39"/>
      <c r="AL196" s="24"/>
      <c r="AM196" s="9"/>
      <c r="AN196" s="9"/>
      <c r="AO196" s="9"/>
      <c r="AP196" s="9"/>
      <c r="AQ196" s="9"/>
    </row>
    <row r="197" spans="1:43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39"/>
      <c r="AL197" s="24"/>
      <c r="AM197" s="9"/>
      <c r="AN197" s="9"/>
      <c r="AO197" s="9"/>
      <c r="AP197" s="9"/>
      <c r="AQ197" s="9"/>
    </row>
    <row r="198" spans="1:43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39"/>
      <c r="AL198" s="24"/>
      <c r="AM198" s="9"/>
      <c r="AN198" s="9"/>
      <c r="AO198" s="9"/>
      <c r="AP198" s="9"/>
      <c r="AQ198" s="9"/>
    </row>
    <row r="199" spans="1:43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39"/>
      <c r="AL199" s="24"/>
      <c r="AM199" s="9"/>
      <c r="AN199" s="9"/>
      <c r="AO199" s="9"/>
      <c r="AP199" s="9"/>
      <c r="AQ199" s="9"/>
    </row>
    <row r="200" spans="1:43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39"/>
      <c r="AL200" s="24"/>
      <c r="AM200" s="9"/>
      <c r="AN200" s="9"/>
      <c r="AO200" s="9"/>
      <c r="AP200" s="9"/>
      <c r="AQ200" s="9"/>
    </row>
    <row r="201" spans="1:43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39"/>
      <c r="AL201" s="24"/>
      <c r="AM201" s="9"/>
      <c r="AN201" s="9"/>
      <c r="AO201" s="9"/>
      <c r="AP201" s="9"/>
      <c r="AQ201" s="9"/>
    </row>
    <row r="202" spans="1:43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39"/>
      <c r="AL202" s="24"/>
      <c r="AM202" s="9"/>
      <c r="AN202" s="9"/>
      <c r="AO202" s="9"/>
      <c r="AP202" s="9"/>
      <c r="AQ202" s="9"/>
    </row>
    <row r="203" spans="1:43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39"/>
      <c r="AL203" s="24"/>
      <c r="AM203" s="9"/>
      <c r="AN203" s="9"/>
      <c r="AO203" s="9"/>
      <c r="AP203" s="9"/>
      <c r="AQ203" s="9"/>
    </row>
    <row r="204" spans="1:43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39"/>
      <c r="AL204" s="24"/>
      <c r="AM204" s="9"/>
      <c r="AN204" s="9"/>
      <c r="AO204" s="9"/>
      <c r="AP204" s="9"/>
      <c r="AQ204" s="9"/>
    </row>
    <row r="205" spans="1:43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39"/>
      <c r="AL205" s="24"/>
      <c r="AM205" s="9"/>
      <c r="AN205" s="9"/>
      <c r="AO205" s="9"/>
      <c r="AP205" s="9"/>
      <c r="AQ205" s="9"/>
    </row>
    <row r="206" spans="1:43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39"/>
      <c r="AL206" s="24"/>
      <c r="AM206" s="9"/>
      <c r="AN206" s="9"/>
      <c r="AO206" s="9"/>
      <c r="AP206" s="9"/>
      <c r="AQ206" s="9"/>
    </row>
    <row r="207" spans="1:43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39"/>
      <c r="AL207" s="24"/>
      <c r="AM207" s="9"/>
      <c r="AN207" s="9"/>
      <c r="AO207" s="9"/>
      <c r="AP207" s="9"/>
      <c r="AQ207" s="9"/>
    </row>
    <row r="208" spans="1:43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39"/>
      <c r="AL208" s="24"/>
      <c r="AM208" s="9"/>
      <c r="AN208" s="9"/>
      <c r="AO208" s="9"/>
      <c r="AP208" s="9"/>
      <c r="AQ208" s="9"/>
    </row>
  </sheetData>
  <sortState ref="B11:AK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12.7109375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163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2" ht="18.75" x14ac:dyDescent="0.3">
      <c r="A1" s="9"/>
      <c r="B1" s="90" t="s">
        <v>79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55"/>
      <c r="R1" s="155"/>
      <c r="S1" s="155"/>
      <c r="T1" s="155"/>
      <c r="U1" s="155"/>
      <c r="V1" s="91"/>
      <c r="W1" s="92"/>
      <c r="X1" s="63"/>
      <c r="Y1" s="89"/>
      <c r="Z1" s="89"/>
      <c r="AA1" s="89"/>
      <c r="AB1" s="89"/>
      <c r="AC1" s="89"/>
      <c r="AD1" s="89"/>
    </row>
    <row r="2" spans="1:32" x14ac:dyDescent="0.25">
      <c r="A2" s="9"/>
      <c r="B2" s="100" t="s">
        <v>47</v>
      </c>
      <c r="C2" s="101" t="s">
        <v>48</v>
      </c>
      <c r="D2" s="102"/>
      <c r="E2" s="9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56"/>
      <c r="R2" s="156"/>
      <c r="S2" s="156"/>
      <c r="T2" s="156"/>
      <c r="U2" s="156"/>
      <c r="V2" s="12"/>
      <c r="W2" s="93"/>
      <c r="X2" s="66"/>
      <c r="Y2" s="89"/>
      <c r="Z2" s="89"/>
      <c r="AA2" s="89"/>
      <c r="AB2" s="89"/>
      <c r="AC2" s="89"/>
      <c r="AD2" s="89"/>
    </row>
    <row r="3" spans="1:32" x14ac:dyDescent="0.25">
      <c r="A3" s="9"/>
      <c r="B3" s="83" t="s">
        <v>66</v>
      </c>
      <c r="C3" s="23" t="s">
        <v>67</v>
      </c>
      <c r="D3" s="84" t="s">
        <v>68</v>
      </c>
      <c r="E3" s="85" t="s">
        <v>1</v>
      </c>
      <c r="F3" s="25"/>
      <c r="G3" s="86" t="s">
        <v>69</v>
      </c>
      <c r="H3" s="87" t="s">
        <v>70</v>
      </c>
      <c r="I3" s="87" t="s">
        <v>31</v>
      </c>
      <c r="J3" s="18" t="s">
        <v>71</v>
      </c>
      <c r="K3" s="88" t="s">
        <v>72</v>
      </c>
      <c r="L3" s="88" t="s">
        <v>73</v>
      </c>
      <c r="M3" s="86" t="s">
        <v>74</v>
      </c>
      <c r="N3" s="86" t="s">
        <v>30</v>
      </c>
      <c r="O3" s="87" t="s">
        <v>75</v>
      </c>
      <c r="P3" s="86" t="s">
        <v>70</v>
      </c>
      <c r="Q3" s="157" t="s">
        <v>3</v>
      </c>
      <c r="R3" s="157">
        <v>1</v>
      </c>
      <c r="S3" s="157">
        <v>2</v>
      </c>
      <c r="T3" s="157">
        <v>3</v>
      </c>
      <c r="U3" s="157" t="s">
        <v>76</v>
      </c>
      <c r="V3" s="18" t="s">
        <v>21</v>
      </c>
      <c r="W3" s="17" t="s">
        <v>77</v>
      </c>
      <c r="X3" s="17" t="s">
        <v>78</v>
      </c>
      <c r="Y3" s="89"/>
      <c r="Z3" s="89"/>
      <c r="AA3" s="89"/>
      <c r="AB3" s="89"/>
      <c r="AC3" s="89"/>
      <c r="AD3" s="89"/>
    </row>
    <row r="4" spans="1:32" x14ac:dyDescent="0.25">
      <c r="A4" s="9"/>
      <c r="B4" s="138" t="s">
        <v>80</v>
      </c>
      <c r="C4" s="139" t="s">
        <v>107</v>
      </c>
      <c r="D4" s="103" t="s">
        <v>81</v>
      </c>
      <c r="E4" s="104" t="s">
        <v>36</v>
      </c>
      <c r="F4" s="135"/>
      <c r="G4" s="105"/>
      <c r="H4" s="140"/>
      <c r="I4" s="105">
        <v>1</v>
      </c>
      <c r="J4" s="141" t="s">
        <v>82</v>
      </c>
      <c r="K4" s="141">
        <v>1</v>
      </c>
      <c r="L4" s="141"/>
      <c r="M4" s="141">
        <v>1</v>
      </c>
      <c r="N4" s="105"/>
      <c r="O4" s="140"/>
      <c r="P4" s="105"/>
      <c r="Q4" s="142" t="s">
        <v>108</v>
      </c>
      <c r="R4" s="142" t="s">
        <v>109</v>
      </c>
      <c r="S4" s="142" t="s">
        <v>110</v>
      </c>
      <c r="T4" s="142"/>
      <c r="U4" s="142"/>
      <c r="V4" s="143">
        <v>0.71399999999999997</v>
      </c>
      <c r="W4" s="103" t="s">
        <v>83</v>
      </c>
      <c r="X4" s="105">
        <v>1013</v>
      </c>
      <c r="Y4" s="89"/>
      <c r="Z4" s="89"/>
      <c r="AA4" s="89"/>
      <c r="AB4" s="89"/>
      <c r="AC4" s="89"/>
      <c r="AD4" s="89"/>
    </row>
    <row r="5" spans="1:32" x14ac:dyDescent="0.25">
      <c r="A5" s="24"/>
      <c r="B5" s="107"/>
      <c r="C5" s="108"/>
      <c r="D5" s="108"/>
      <c r="E5" s="109"/>
      <c r="F5" s="109"/>
      <c r="G5" s="110"/>
      <c r="H5" s="106"/>
      <c r="I5" s="111"/>
      <c r="J5" s="106"/>
      <c r="K5" s="111"/>
      <c r="L5" s="106"/>
      <c r="M5" s="111"/>
      <c r="N5" s="111"/>
      <c r="O5" s="111"/>
      <c r="P5" s="111"/>
      <c r="Q5" s="158"/>
      <c r="R5" s="158"/>
      <c r="S5" s="158"/>
      <c r="T5" s="158"/>
      <c r="U5" s="158"/>
      <c r="V5" s="111"/>
      <c r="W5" s="111"/>
      <c r="X5" s="112"/>
      <c r="Y5" s="89"/>
      <c r="Z5" s="89"/>
      <c r="AA5" s="89"/>
      <c r="AB5" s="89"/>
      <c r="AC5" s="89"/>
      <c r="AD5" s="89"/>
    </row>
    <row r="6" spans="1:32" s="95" customFormat="1" ht="18.75" customHeight="1" x14ac:dyDescent="0.2">
      <c r="A6" s="9"/>
      <c r="B6" s="113" t="s">
        <v>84</v>
      </c>
      <c r="C6" s="91"/>
      <c r="D6" s="92"/>
      <c r="E6" s="92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155"/>
      <c r="R6" s="155"/>
      <c r="S6" s="155"/>
      <c r="T6" s="155"/>
      <c r="U6" s="155"/>
      <c r="V6" s="91"/>
      <c r="W6" s="92"/>
      <c r="X6" s="63"/>
      <c r="Y6" s="25"/>
      <c r="Z6" s="25"/>
      <c r="AA6" s="25"/>
      <c r="AB6" s="25"/>
      <c r="AC6" s="25"/>
      <c r="AD6" s="25"/>
      <c r="AE6" s="25"/>
      <c r="AF6" s="25"/>
    </row>
    <row r="7" spans="1:32" s="114" customFormat="1" ht="15" customHeight="1" x14ac:dyDescent="0.2">
      <c r="A7" s="24"/>
      <c r="B7" s="83" t="s">
        <v>85</v>
      </c>
      <c r="C7" s="23" t="s">
        <v>86</v>
      </c>
      <c r="D7" s="84" t="s">
        <v>68</v>
      </c>
      <c r="E7" s="85" t="s">
        <v>1</v>
      </c>
      <c r="F7" s="38"/>
      <c r="G7" s="86" t="s">
        <v>69</v>
      </c>
      <c r="H7" s="87" t="s">
        <v>70</v>
      </c>
      <c r="I7" s="87" t="s">
        <v>31</v>
      </c>
      <c r="J7" s="18" t="s">
        <v>71</v>
      </c>
      <c r="K7" s="88" t="s">
        <v>72</v>
      </c>
      <c r="L7" s="88" t="s">
        <v>73</v>
      </c>
      <c r="M7" s="86" t="s">
        <v>74</v>
      </c>
      <c r="N7" s="86" t="s">
        <v>30</v>
      </c>
      <c r="O7" s="87" t="s">
        <v>75</v>
      </c>
      <c r="P7" s="86" t="s">
        <v>70</v>
      </c>
      <c r="Q7" s="157" t="s">
        <v>3</v>
      </c>
      <c r="R7" s="157">
        <v>1</v>
      </c>
      <c r="S7" s="157">
        <v>2</v>
      </c>
      <c r="T7" s="157">
        <v>3</v>
      </c>
      <c r="U7" s="157" t="s">
        <v>76</v>
      </c>
      <c r="V7" s="18" t="s">
        <v>87</v>
      </c>
      <c r="W7" s="17" t="s">
        <v>77</v>
      </c>
      <c r="X7" s="17" t="s">
        <v>78</v>
      </c>
      <c r="Y7" s="25"/>
      <c r="Z7" s="25"/>
      <c r="AA7" s="25"/>
      <c r="AB7" s="25"/>
      <c r="AC7" s="25"/>
      <c r="AD7" s="25"/>
      <c r="AE7" s="25"/>
      <c r="AF7" s="25"/>
    </row>
    <row r="8" spans="1:32" s="114" customFormat="1" ht="15" customHeight="1" x14ac:dyDescent="0.2">
      <c r="A8" s="24"/>
      <c r="B8" s="144" t="s">
        <v>88</v>
      </c>
      <c r="C8" s="145" t="s">
        <v>93</v>
      </c>
      <c r="D8" s="115" t="s">
        <v>89</v>
      </c>
      <c r="E8" s="116" t="s">
        <v>90</v>
      </c>
      <c r="F8" s="146"/>
      <c r="G8" s="136">
        <v>1</v>
      </c>
      <c r="H8" s="147"/>
      <c r="I8" s="136"/>
      <c r="J8" s="148"/>
      <c r="K8" s="149" t="s">
        <v>94</v>
      </c>
      <c r="L8" s="150"/>
      <c r="M8" s="151">
        <v>1</v>
      </c>
      <c r="N8" s="117"/>
      <c r="O8" s="152">
        <v>1</v>
      </c>
      <c r="P8" s="152"/>
      <c r="Q8" s="147" t="s">
        <v>111</v>
      </c>
      <c r="R8" s="147" t="s">
        <v>112</v>
      </c>
      <c r="S8" s="147" t="s">
        <v>113</v>
      </c>
      <c r="T8" s="147"/>
      <c r="U8" s="147"/>
      <c r="V8" s="153">
        <v>1</v>
      </c>
      <c r="W8" s="116" t="s">
        <v>91</v>
      </c>
      <c r="X8" s="118">
        <v>544</v>
      </c>
      <c r="Y8" s="25"/>
      <c r="Z8" s="25"/>
      <c r="AA8" s="25"/>
      <c r="AB8" s="25"/>
      <c r="AC8" s="25"/>
      <c r="AD8" s="25"/>
      <c r="AE8" s="25"/>
      <c r="AF8" s="25"/>
    </row>
    <row r="9" spans="1:32" s="114" customFormat="1" ht="15" customHeight="1" x14ac:dyDescent="0.2">
      <c r="A9" s="24"/>
      <c r="B9" s="144" t="s">
        <v>100</v>
      </c>
      <c r="C9" s="145" t="s">
        <v>101</v>
      </c>
      <c r="D9" s="115" t="s">
        <v>89</v>
      </c>
      <c r="E9" s="116" t="s">
        <v>90</v>
      </c>
      <c r="F9" s="146"/>
      <c r="G9" s="136"/>
      <c r="H9" s="147"/>
      <c r="I9" s="136">
        <v>1</v>
      </c>
      <c r="J9" s="149" t="s">
        <v>82</v>
      </c>
      <c r="K9" s="149">
        <v>2</v>
      </c>
      <c r="L9" s="150" t="s">
        <v>102</v>
      </c>
      <c r="M9" s="151">
        <v>1</v>
      </c>
      <c r="N9" s="137"/>
      <c r="O9" s="152" t="s">
        <v>103</v>
      </c>
      <c r="P9" s="152"/>
      <c r="Q9" s="154" t="s">
        <v>114</v>
      </c>
      <c r="R9" s="147" t="s">
        <v>115</v>
      </c>
      <c r="S9" s="147" t="s">
        <v>116</v>
      </c>
      <c r="T9" s="147" t="s">
        <v>110</v>
      </c>
      <c r="U9" s="147" t="s">
        <v>112</v>
      </c>
      <c r="V9" s="153">
        <v>0.5</v>
      </c>
      <c r="W9" s="116" t="s">
        <v>104</v>
      </c>
      <c r="X9" s="118">
        <v>804</v>
      </c>
      <c r="Y9" s="25"/>
      <c r="Z9" s="25"/>
      <c r="AA9" s="25"/>
      <c r="AB9" s="25"/>
      <c r="AC9" s="25"/>
      <c r="AD9" s="25"/>
      <c r="AE9" s="25"/>
      <c r="AF9" s="25"/>
    </row>
    <row r="10" spans="1:32" s="114" customFormat="1" ht="15" customHeight="1" x14ac:dyDescent="0.2">
      <c r="A10" s="9"/>
      <c r="B10" s="23" t="s">
        <v>9</v>
      </c>
      <c r="C10" s="18"/>
      <c r="D10" s="17"/>
      <c r="E10" s="119"/>
      <c r="F10" s="38"/>
      <c r="G10" s="19">
        <f>SUM(G8:G9)</f>
        <v>1</v>
      </c>
      <c r="H10" s="19"/>
      <c r="I10" s="19">
        <f t="shared" ref="H10:I10" si="0">SUM(I8:I9)</f>
        <v>1</v>
      </c>
      <c r="J10" s="18"/>
      <c r="K10" s="18"/>
      <c r="L10" s="18"/>
      <c r="M10" s="19">
        <f t="shared" ref="M10" si="1">SUM(M8:M9)</f>
        <v>2</v>
      </c>
      <c r="N10" s="19"/>
      <c r="O10" s="19">
        <v>2</v>
      </c>
      <c r="P10" s="19"/>
      <c r="Q10" s="121" t="s">
        <v>117</v>
      </c>
      <c r="R10" s="121" t="s">
        <v>118</v>
      </c>
      <c r="S10" s="121" t="s">
        <v>119</v>
      </c>
      <c r="T10" s="121" t="s">
        <v>110</v>
      </c>
      <c r="U10" s="121" t="s">
        <v>112</v>
      </c>
      <c r="V10" s="31">
        <v>0.66700000000000004</v>
      </c>
      <c r="W10" s="120"/>
      <c r="X10" s="121"/>
      <c r="Y10" s="25"/>
      <c r="Z10" s="25"/>
      <c r="AA10" s="25"/>
      <c r="AB10" s="25"/>
      <c r="AC10" s="25"/>
      <c r="AD10" s="25"/>
      <c r="AE10" s="25"/>
      <c r="AF10" s="25"/>
    </row>
    <row r="11" spans="1:32" x14ac:dyDescent="0.25">
      <c r="A11" s="24"/>
      <c r="B11" s="122" t="s">
        <v>92</v>
      </c>
      <c r="C11" s="123" t="s">
        <v>95</v>
      </c>
      <c r="D11" s="124"/>
      <c r="E11" s="125"/>
      <c r="F11" s="126"/>
      <c r="G11" s="127"/>
      <c r="H11" s="125"/>
      <c r="I11" s="128"/>
      <c r="J11" s="125"/>
      <c r="K11" s="125"/>
      <c r="L11" s="125"/>
      <c r="M11" s="125"/>
      <c r="N11" s="125"/>
      <c r="O11" s="125"/>
      <c r="P11" s="125"/>
      <c r="Q11" s="159"/>
      <c r="R11" s="160"/>
      <c r="S11" s="159"/>
      <c r="T11" s="159"/>
      <c r="U11" s="159"/>
      <c r="V11" s="125"/>
      <c r="W11" s="123"/>
      <c r="X11" s="129"/>
      <c r="Y11" s="89"/>
      <c r="Z11" s="89"/>
      <c r="AA11" s="89"/>
      <c r="AB11" s="89"/>
      <c r="AC11" s="89"/>
      <c r="AD11" s="89"/>
    </row>
    <row r="12" spans="1:32" x14ac:dyDescent="0.25">
      <c r="A12" s="24"/>
      <c r="B12" s="130"/>
      <c r="C12" s="111"/>
      <c r="D12" s="108"/>
      <c r="E12" s="109"/>
      <c r="F12" s="109"/>
      <c r="G12" s="111"/>
      <c r="H12" s="106"/>
      <c r="I12" s="106"/>
      <c r="J12" s="106"/>
      <c r="K12" s="106"/>
      <c r="L12" s="106"/>
      <c r="M12" s="111"/>
      <c r="N12" s="106"/>
      <c r="O12" s="106"/>
      <c r="P12" s="106"/>
      <c r="Q12" s="161"/>
      <c r="R12" s="158"/>
      <c r="S12" s="161"/>
      <c r="T12" s="161"/>
      <c r="U12" s="161"/>
      <c r="V12" s="106"/>
      <c r="W12" s="111"/>
      <c r="X12" s="112"/>
      <c r="Y12" s="89"/>
      <c r="Z12" s="89"/>
      <c r="AA12" s="89"/>
      <c r="AB12" s="89"/>
      <c r="AC12" s="89"/>
      <c r="AD12" s="89"/>
    </row>
    <row r="13" spans="1:32" x14ac:dyDescent="0.25">
      <c r="A13" s="24"/>
      <c r="B13" s="82"/>
      <c r="C13" s="1"/>
      <c r="D13" s="82"/>
      <c r="E13" s="9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62"/>
      <c r="R13" s="162"/>
      <c r="S13" s="162"/>
      <c r="T13" s="162"/>
      <c r="U13" s="162"/>
      <c r="V13" s="1"/>
      <c r="W13" s="82"/>
      <c r="X13" s="1"/>
      <c r="Y13" s="89"/>
      <c r="Z13" s="89"/>
      <c r="AA13" s="89"/>
      <c r="AB13" s="89"/>
      <c r="AC13" s="89"/>
      <c r="AD13" s="89"/>
    </row>
    <row r="14" spans="1:32" x14ac:dyDescent="0.25">
      <c r="A14" s="24"/>
      <c r="B14" s="82"/>
      <c r="C14" s="1"/>
      <c r="D14" s="82"/>
      <c r="E14" s="9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62"/>
      <c r="R14" s="162"/>
      <c r="S14" s="162"/>
      <c r="T14" s="162"/>
      <c r="U14" s="162"/>
      <c r="V14" s="1"/>
      <c r="W14" s="82"/>
      <c r="X14" s="1"/>
      <c r="Y14" s="89"/>
      <c r="Z14" s="89"/>
      <c r="AA14" s="89"/>
      <c r="AB14" s="89"/>
      <c r="AC14" s="89"/>
      <c r="AD14" s="89"/>
    </row>
    <row r="15" spans="1:32" x14ac:dyDescent="0.25">
      <c r="A15" s="24"/>
      <c r="B15" s="82"/>
      <c r="C15" s="1"/>
      <c r="D15" s="82"/>
      <c r="E15" s="9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62"/>
      <c r="R15" s="162"/>
      <c r="S15" s="162"/>
      <c r="T15" s="162"/>
      <c r="U15" s="162"/>
      <c r="V15" s="1"/>
      <c r="W15" s="82"/>
      <c r="X15" s="1"/>
      <c r="Y15" s="89"/>
      <c r="Z15" s="89"/>
      <c r="AA15" s="89"/>
      <c r="AB15" s="89"/>
      <c r="AC15" s="89"/>
      <c r="AD15" s="89"/>
    </row>
    <row r="16" spans="1:32" x14ac:dyDescent="0.25">
      <c r="A16" s="24"/>
      <c r="B16" s="82"/>
      <c r="C16" s="1"/>
      <c r="D16" s="82"/>
      <c r="E16" s="9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62"/>
      <c r="R16" s="162"/>
      <c r="S16" s="162"/>
      <c r="T16" s="162"/>
      <c r="U16" s="162"/>
      <c r="V16" s="1"/>
      <c r="W16" s="82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82"/>
      <c r="C17" s="1"/>
      <c r="D17" s="82"/>
      <c r="E17" s="9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62"/>
      <c r="R17" s="162"/>
      <c r="S17" s="162"/>
      <c r="T17" s="162"/>
      <c r="U17" s="162"/>
      <c r="V17" s="1"/>
      <c r="W17" s="82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82"/>
      <c r="C18" s="1"/>
      <c r="D18" s="82"/>
      <c r="E18" s="9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62"/>
      <c r="R18" s="162"/>
      <c r="S18" s="162"/>
      <c r="T18" s="162"/>
      <c r="U18" s="162"/>
      <c r="V18" s="1"/>
      <c r="W18" s="82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82"/>
      <c r="C19" s="1"/>
      <c r="D19" s="82"/>
      <c r="E19" s="9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62"/>
      <c r="R19" s="162"/>
      <c r="S19" s="162"/>
      <c r="T19" s="162"/>
      <c r="U19" s="162"/>
      <c r="V19" s="1"/>
      <c r="W19" s="82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82"/>
      <c r="C20" s="1"/>
      <c r="D20" s="82"/>
      <c r="E20" s="9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62"/>
      <c r="R20" s="162"/>
      <c r="S20" s="162"/>
      <c r="T20" s="162"/>
      <c r="U20" s="162"/>
      <c r="V20" s="1"/>
      <c r="W20" s="82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82"/>
      <c r="C21" s="1"/>
      <c r="D21" s="82"/>
      <c r="E21" s="9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62"/>
      <c r="R21" s="162"/>
      <c r="S21" s="162"/>
      <c r="T21" s="162"/>
      <c r="U21" s="162"/>
      <c r="V21" s="1"/>
      <c r="W21" s="82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82"/>
      <c r="C22" s="1"/>
      <c r="D22" s="82"/>
      <c r="E22" s="9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62"/>
      <c r="R22" s="162"/>
      <c r="S22" s="162"/>
      <c r="T22" s="162"/>
      <c r="U22" s="162"/>
      <c r="V22" s="1"/>
      <c r="W22" s="82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82"/>
      <c r="C23" s="1"/>
      <c r="D23" s="82"/>
      <c r="E23" s="9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62"/>
      <c r="R23" s="162"/>
      <c r="S23" s="162"/>
      <c r="T23" s="162"/>
      <c r="U23" s="162"/>
      <c r="V23" s="1"/>
      <c r="W23" s="82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82"/>
      <c r="C24" s="1"/>
      <c r="D24" s="82"/>
      <c r="E24" s="9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62"/>
      <c r="R24" s="162"/>
      <c r="S24" s="162"/>
      <c r="T24" s="162"/>
      <c r="U24" s="162"/>
      <c r="V24" s="1"/>
      <c r="W24" s="82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82"/>
      <c r="C25" s="1"/>
      <c r="D25" s="82"/>
      <c r="E25" s="9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62"/>
      <c r="R25" s="162"/>
      <c r="S25" s="162"/>
      <c r="T25" s="162"/>
      <c r="U25" s="162"/>
      <c r="V25" s="1"/>
      <c r="W25" s="82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82"/>
      <c r="C26" s="1"/>
      <c r="D26" s="82"/>
      <c r="E26" s="9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62"/>
      <c r="R26" s="162"/>
      <c r="S26" s="162"/>
      <c r="T26" s="162"/>
      <c r="U26" s="162"/>
      <c r="V26" s="1"/>
      <c r="W26" s="82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82"/>
      <c r="C27" s="1"/>
      <c r="D27" s="82"/>
      <c r="E27" s="9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62"/>
      <c r="R27" s="162"/>
      <c r="S27" s="162"/>
      <c r="T27" s="162"/>
      <c r="U27" s="162"/>
      <c r="V27" s="1"/>
      <c r="W27" s="82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82"/>
      <c r="C28" s="1"/>
      <c r="D28" s="82"/>
      <c r="E28" s="9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62"/>
      <c r="R28" s="162"/>
      <c r="S28" s="162"/>
      <c r="T28" s="162"/>
      <c r="U28" s="162"/>
      <c r="V28" s="1"/>
      <c r="W28" s="82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82"/>
      <c r="C29" s="1"/>
      <c r="D29" s="82"/>
      <c r="E29" s="9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62"/>
      <c r="R29" s="162"/>
      <c r="S29" s="162"/>
      <c r="T29" s="162"/>
      <c r="U29" s="162"/>
      <c r="V29" s="1"/>
      <c r="W29" s="82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82"/>
      <c r="C30" s="1"/>
      <c r="D30" s="82"/>
      <c r="E30" s="9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62"/>
      <c r="R30" s="162"/>
      <c r="S30" s="162"/>
      <c r="T30" s="162"/>
      <c r="U30" s="162"/>
      <c r="V30" s="1"/>
      <c r="W30" s="82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82"/>
      <c r="C31" s="1"/>
      <c r="D31" s="82"/>
      <c r="E31" s="9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62"/>
      <c r="R31" s="162"/>
      <c r="S31" s="162"/>
      <c r="T31" s="162"/>
      <c r="U31" s="162"/>
      <c r="V31" s="1"/>
      <c r="W31" s="82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82"/>
      <c r="C32" s="1"/>
      <c r="D32" s="82"/>
      <c r="E32" s="9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62"/>
      <c r="R32" s="162"/>
      <c r="S32" s="162"/>
      <c r="T32" s="162"/>
      <c r="U32" s="162"/>
      <c r="V32" s="1"/>
      <c r="W32" s="82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82"/>
      <c r="C33" s="1"/>
      <c r="D33" s="82"/>
      <c r="E33" s="9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62"/>
      <c r="R33" s="162"/>
      <c r="S33" s="162"/>
      <c r="T33" s="162"/>
      <c r="U33" s="162"/>
      <c r="V33" s="1"/>
      <c r="W33" s="82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82"/>
      <c r="C34" s="1"/>
      <c r="D34" s="82"/>
      <c r="E34" s="9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62"/>
      <c r="R34" s="162"/>
      <c r="S34" s="162"/>
      <c r="T34" s="162"/>
      <c r="U34" s="162"/>
      <c r="V34" s="1"/>
      <c r="W34" s="82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82"/>
      <c r="C35" s="1"/>
      <c r="D35" s="82"/>
      <c r="E35" s="9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62"/>
      <c r="R35" s="162"/>
      <c r="S35" s="162"/>
      <c r="T35" s="162"/>
      <c r="U35" s="162"/>
      <c r="V35" s="1"/>
      <c r="W35" s="82"/>
      <c r="X35" s="1"/>
      <c r="Y35" s="89"/>
      <c r="Z35" s="89"/>
      <c r="AA35" s="89"/>
      <c r="AB35" s="89"/>
      <c r="AC35" s="89"/>
      <c r="AD35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2019-01-30T11:23:21Z</dcterms:modified>
</cp:coreProperties>
</file>