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9" i="5" l="1"/>
  <c r="N19" i="5"/>
  <c r="M19" i="5"/>
  <c r="L19" i="5"/>
  <c r="J19" i="5"/>
  <c r="J15" i="5"/>
  <c r="AQ18" i="6" l="1"/>
  <c r="AP18" i="6"/>
  <c r="AO18" i="6"/>
  <c r="AN18" i="6"/>
  <c r="AM18" i="6"/>
  <c r="AL18" i="6"/>
  <c r="AA18" i="6"/>
  <c r="Z18" i="6"/>
  <c r="Y18" i="6"/>
  <c r="X18" i="6"/>
  <c r="W18" i="6"/>
  <c r="V18" i="6"/>
  <c r="U18" i="6"/>
  <c r="O18" i="6"/>
  <c r="O23" i="6" s="1"/>
  <c r="O26" i="6" s="1"/>
  <c r="M18" i="6"/>
  <c r="L18" i="6"/>
  <c r="K18" i="6"/>
  <c r="J18" i="6"/>
  <c r="I18" i="6"/>
  <c r="H18" i="6"/>
  <c r="H23" i="6" s="1"/>
  <c r="G18" i="6"/>
  <c r="G23" i="6" s="1"/>
  <c r="G26" i="6" s="1"/>
  <c r="F18" i="6"/>
  <c r="F23" i="6" s="1"/>
  <c r="E18" i="6"/>
  <c r="E23" i="6" s="1"/>
  <c r="E26" i="6" s="1"/>
  <c r="D20" i="6" l="1"/>
  <c r="F26" i="6"/>
  <c r="K26" i="6" s="1"/>
  <c r="K23" i="6"/>
  <c r="H26" i="6"/>
  <c r="L26" i="6" s="1"/>
  <c r="L23" i="6"/>
  <c r="N18" i="6"/>
  <c r="N23" i="6" s="1"/>
  <c r="I23" i="6"/>
  <c r="M23" i="6" l="1"/>
  <c r="I26" i="6"/>
  <c r="M26" i="6" l="1"/>
  <c r="N26" i="6"/>
  <c r="O18" i="5" l="1"/>
  <c r="N18" i="5"/>
  <c r="M18" i="5"/>
  <c r="L18" i="5"/>
  <c r="K18" i="5"/>
  <c r="AG12" i="5" l="1"/>
  <c r="AS15" i="5" l="1"/>
  <c r="AQ15" i="5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I21" i="5" s="1"/>
  <c r="H15" i="5"/>
  <c r="H19" i="5" s="1"/>
  <c r="G15" i="5"/>
  <c r="G19" i="5" s="1"/>
  <c r="G21" i="5" s="1"/>
  <c r="F15" i="5"/>
  <c r="F19" i="5" s="1"/>
  <c r="E15" i="5"/>
  <c r="E19" i="5" s="1"/>
  <c r="E21" i="5" s="1"/>
  <c r="K20" i="5" l="1"/>
  <c r="J20" i="5" s="1"/>
  <c r="F20" i="5"/>
  <c r="L20" i="5" s="1"/>
  <c r="H20" i="5"/>
  <c r="H21" i="5" s="1"/>
  <c r="M21" i="5" s="1"/>
  <c r="AF15" i="5"/>
  <c r="O21" i="5"/>
  <c r="O20" i="5"/>
  <c r="K21" i="5"/>
  <c r="J21" i="5" s="1"/>
  <c r="M20" i="5" l="1"/>
  <c r="N20" i="5"/>
  <c r="F21" i="5"/>
  <c r="L21" i="5" l="1"/>
  <c r="N21" i="5"/>
</calcChain>
</file>

<file path=xl/sharedStrings.xml><?xml version="1.0" encoding="utf-8"?>
<sst xmlns="http://schemas.openxmlformats.org/spreadsheetml/2006/main" count="231" uniqueCount="99">
  <si>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</si>
  <si>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</si>
  <si>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</si>
  <si>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</si>
  <si>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</si>
  <si>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</si>
  <si>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</si>
  <si>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</si>
  <si>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</si>
  <si>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</si>
  <si>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</si>
  <si>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</si>
  <si>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</si>
  <si>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</si>
  <si>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</si>
  <si>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</si>
  <si>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</si>
  <si>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</si>
  <si>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</si>
  <si>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</si>
  <si>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</si>
  <si>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</si>
  <si>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</si>
  <si>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</si>
  <si>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JaJa = Jalasjärven Jalas  (1914)</t>
  </si>
  <si>
    <t>KoU = Koskenkorvan Urheilijat  (1945)</t>
  </si>
  <si>
    <t>PeTo = Peräseinäjoen Toive  (1927)</t>
  </si>
  <si>
    <t>Jesse Rantamäki</t>
  </si>
  <si>
    <t>9.</t>
  </si>
  <si>
    <t>SMJ</t>
  </si>
  <si>
    <t>7.</t>
  </si>
  <si>
    <t>SMJ  2</t>
  </si>
  <si>
    <t>10.</t>
  </si>
  <si>
    <t>1.</t>
  </si>
  <si>
    <t>JaJa</t>
  </si>
  <si>
    <t>5.</t>
  </si>
  <si>
    <t>KoU  2</t>
  </si>
  <si>
    <t>4.</t>
  </si>
  <si>
    <t>6.</t>
  </si>
  <si>
    <t>PeTo</t>
  </si>
  <si>
    <t>12.8.1996   Seinäjoki</t>
  </si>
  <si>
    <t>SMJ = Seinäjoen Maila-Jussit  (1932),  kasvattajaseura</t>
  </si>
  <si>
    <t xml:space="preserve">  Kärkilyönnit (KL),  pesänvälit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</si>
  <si>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</si>
  <si>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</si>
  <si>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</si>
  <si>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</si>
  <si>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</si>
  <si>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</si>
  <si>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</si>
  <si>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</si>
  <si>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</si>
  <si>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</si>
  <si>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</si>
  <si>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</si>
  <si>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</si>
  <si>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</si>
  <si>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Pesispörssi</t>
  </si>
  <si>
    <t>URA SUPERISSA</t>
  </si>
  <si>
    <t>ka/KL</t>
  </si>
  <si>
    <t>ENSIMMÄISET</t>
  </si>
  <si>
    <t>Ottelu</t>
  </si>
  <si>
    <t>1.  ottelu</t>
  </si>
  <si>
    <t>Lyöty</t>
  </si>
  <si>
    <t>Tuotu</t>
  </si>
  <si>
    <t>KAIKKI</t>
  </si>
  <si>
    <t>Kunnari</t>
  </si>
  <si>
    <t xml:space="preserve">KoU   </t>
  </si>
  <si>
    <t>12.05. 2019  JymyJussit - KoU  2-0  (7-4, 4-2)</t>
  </si>
  <si>
    <t xml:space="preserve">       22v   9 kk   0 pv</t>
  </si>
  <si>
    <t>B-poikien SM-sarja</t>
  </si>
  <si>
    <t>13.</t>
  </si>
  <si>
    <t>11.</t>
  </si>
  <si>
    <t>10.  ottelu</t>
  </si>
  <si>
    <t>11.06. 2019  JoMa - KoU  2-1  (2-1, 1-4, 3-0)</t>
  </si>
  <si>
    <t xml:space="preserve">       22v   9 kk 30 pv</t>
  </si>
  <si>
    <t>14.06. 2019  KoU - KaMa  1-2  (3-3, 4-4, 0-1)</t>
  </si>
  <si>
    <t>11.  ottelu</t>
  </si>
  <si>
    <t xml:space="preserve">       22v 10 kk   2 pv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</si>
  <si>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</si>
  <si>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</si>
  <si>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</si>
  <si>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</si>
  <si>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</si>
  <si>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</si>
  <si>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</si>
  <si>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</si>
  <si>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</si>
  <si>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</si>
  <si>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</si>
  <si>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3.</t>
  </si>
  <si>
    <t>YKV</t>
  </si>
  <si>
    <t>YKV = Ylistaron Kilpa-Veljet  (1945)</t>
  </si>
  <si>
    <t>Yhteensä</t>
  </si>
  <si>
    <t>KoU</t>
  </si>
  <si>
    <t xml:space="preserve">       Runkosarja TOP-30</t>
  </si>
  <si>
    <t>APV</t>
  </si>
  <si>
    <t>ykköspesis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</si>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</sst>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5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2" fillId="5" borderId="2" xfId="0" applyFont="1" applyFill="1" applyBorder="1" applyAlignment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0" fillId="0" borderId="0" xfId="0" applyFill="1"/>
    <xf numFmtId="164" fontId="2" fillId="5" borderId="0" xfId="0" applyNumberFormat="1" applyFont="1" applyFill="1" applyBorder="1" applyAlignment="1">
      <alignment horizontal="center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7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4"/>
  <sheetViews>
    <sheetView tabSelected="1" zoomScale="83" zoomScaleNormal="83" workbookViewId="0"/>
  </sheetViews>
  <sheetFormatPr defaultRowHeight="15" x14ac:dyDescent="0.25"/>
  <cols>
    <col min="1" max="1" width="0.7109375" style="133" customWidth="1"/>
    <col min="2" max="2" width="6.7109375" style="94" customWidth="1"/>
    <col min="3" max="3" width="6.140625" style="95" customWidth="1"/>
    <col min="4" max="4" width="11.7109375" style="94" customWidth="1"/>
    <col min="5" max="12" width="5.7109375" style="95" customWidth="1"/>
    <col min="13" max="13" width="6" style="95" customWidth="1"/>
    <col min="14" max="14" width="8.85546875" style="95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5" customWidth="1"/>
    <col min="26" max="26" width="9.28515625" style="95" customWidth="1"/>
    <col min="27" max="27" width="0.7109375" style="95" customWidth="1"/>
    <col min="28" max="31" width="6.7109375" style="95" customWidth="1"/>
    <col min="32" max="32" width="0.7109375" style="95" customWidth="1"/>
    <col min="33" max="33" width="15.7109375" style="95" customWidth="1"/>
    <col min="34" max="34" width="12.7109375" style="95" customWidth="1"/>
    <col min="35" max="35" width="12.42578125" style="95" customWidth="1"/>
    <col min="36" max="36" width="11.5703125" style="95" customWidth="1"/>
    <col min="37" max="37" width="0.7109375" style="95" customWidth="1"/>
    <col min="38" max="40" width="6.7109375" style="95" customWidth="1"/>
    <col min="41" max="43" width="4.7109375" style="95" customWidth="1"/>
    <col min="44" max="44" width="51.42578125" style="133" customWidth="1"/>
    <col min="45" max="16384" width="9.140625" style="133"/>
  </cols>
  <sheetData>
    <row r="1" spans="1:44" ht="17.25" customHeight="1" x14ac:dyDescent="0.25">
      <c r="A1" s="101"/>
      <c r="B1" s="66" t="s">
        <v>27</v>
      </c>
      <c r="C1" s="2"/>
      <c r="D1" s="3"/>
      <c r="E1" s="4" t="s">
        <v>40</v>
      </c>
      <c r="F1" s="4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2"/>
    </row>
    <row r="2" spans="1:44" s="138" customFormat="1" ht="15" customHeight="1" x14ac:dyDescent="0.25">
      <c r="A2" s="103"/>
      <c r="B2" s="72" t="s">
        <v>15</v>
      </c>
      <c r="C2" s="2"/>
      <c r="D2" s="3"/>
      <c r="E2" s="8" t="s">
        <v>7</v>
      </c>
      <c r="F2" s="22"/>
      <c r="G2" s="22"/>
      <c r="H2" s="22"/>
      <c r="I2" s="28" t="s">
        <v>42</v>
      </c>
      <c r="J2" s="11"/>
      <c r="K2" s="22"/>
      <c r="L2" s="22"/>
      <c r="M2" s="22"/>
      <c r="N2" s="9"/>
      <c r="O2" s="6"/>
      <c r="P2" s="29" t="s">
        <v>95</v>
      </c>
      <c r="Q2" s="22"/>
      <c r="R2" s="22"/>
      <c r="S2" s="28"/>
      <c r="T2" s="6"/>
      <c r="U2" s="29" t="s">
        <v>43</v>
      </c>
      <c r="V2" s="22"/>
      <c r="W2" s="22"/>
      <c r="X2" s="22"/>
      <c r="Y2" s="22"/>
      <c r="Z2" s="9"/>
      <c r="AA2" s="6"/>
      <c r="AB2" s="18" t="s">
        <v>79</v>
      </c>
      <c r="AC2" s="29"/>
      <c r="AD2" s="22"/>
      <c r="AE2" s="28"/>
      <c r="AF2" s="6"/>
      <c r="AG2" s="18" t="s">
        <v>80</v>
      </c>
      <c r="AH2" s="22"/>
      <c r="AI2" s="22"/>
      <c r="AJ2" s="9"/>
      <c r="AK2" s="6"/>
      <c r="AL2" s="18" t="s">
        <v>45</v>
      </c>
      <c r="AM2" s="29"/>
      <c r="AN2" s="22"/>
      <c r="AO2" s="104" t="s">
        <v>81</v>
      </c>
      <c r="AP2" s="22"/>
      <c r="AQ2" s="9"/>
      <c r="AR2" s="102"/>
    </row>
    <row r="3" spans="1:44" s="138" customFormat="1" ht="15" customHeight="1" x14ac:dyDescent="0.25">
      <c r="A3" s="10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82</v>
      </c>
      <c r="AH3" s="7" t="s">
        <v>83</v>
      </c>
      <c r="AI3" s="9" t="s">
        <v>84</v>
      </c>
      <c r="AJ3" s="7" t="s">
        <v>85</v>
      </c>
      <c r="AK3" s="10"/>
      <c r="AL3" s="7" t="s">
        <v>50</v>
      </c>
      <c r="AM3" s="7" t="s">
        <v>51</v>
      </c>
      <c r="AN3" s="9" t="s">
        <v>52</v>
      </c>
      <c r="AO3" s="9" t="s">
        <v>53</v>
      </c>
      <c r="AP3" s="11" t="s">
        <v>54</v>
      </c>
      <c r="AQ3" s="7" t="s">
        <v>55</v>
      </c>
      <c r="AR3" s="102"/>
    </row>
    <row r="4" spans="1:44" s="138" customFormat="1" ht="15" customHeight="1" x14ac:dyDescent="0.25">
      <c r="A4" s="103"/>
      <c r="B4" s="73">
        <v>2009</v>
      </c>
      <c r="C4" s="73" t="s">
        <v>28</v>
      </c>
      <c r="D4" s="74" t="s">
        <v>29</v>
      </c>
      <c r="E4" s="73"/>
      <c r="F4" s="20" t="s">
        <v>56</v>
      </c>
      <c r="G4" s="73"/>
      <c r="H4" s="73"/>
      <c r="I4" s="73"/>
      <c r="J4" s="73"/>
      <c r="K4" s="73"/>
      <c r="L4" s="73"/>
      <c r="M4" s="73"/>
      <c r="N4" s="75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77"/>
      <c r="AN4" s="13"/>
      <c r="AO4" s="13"/>
      <c r="AP4" s="14"/>
      <c r="AQ4" s="12"/>
      <c r="AR4" s="102"/>
    </row>
    <row r="5" spans="1:44" s="138" customFormat="1" ht="15" customHeight="1" x14ac:dyDescent="0.25">
      <c r="A5" s="103"/>
      <c r="B5" s="12">
        <v>2010</v>
      </c>
      <c r="C5" s="12"/>
      <c r="D5" s="1"/>
      <c r="E5" s="12"/>
      <c r="F5" s="77"/>
      <c r="G5" s="12"/>
      <c r="H5" s="12"/>
      <c r="I5" s="12"/>
      <c r="J5" s="12"/>
      <c r="K5" s="12"/>
      <c r="L5" s="12"/>
      <c r="M5" s="12"/>
      <c r="N5" s="32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77"/>
      <c r="AN5" s="13"/>
      <c r="AO5" s="13"/>
      <c r="AP5" s="14"/>
      <c r="AQ5" s="12"/>
      <c r="AR5" s="102"/>
    </row>
    <row r="6" spans="1:44" s="138" customFormat="1" ht="15" customHeight="1" x14ac:dyDescent="0.25">
      <c r="A6" s="103"/>
      <c r="B6" s="96">
        <v>2011</v>
      </c>
      <c r="C6" s="96" t="s">
        <v>71</v>
      </c>
      <c r="D6" s="97" t="s">
        <v>29</v>
      </c>
      <c r="E6" s="96"/>
      <c r="F6" s="98" t="s">
        <v>70</v>
      </c>
      <c r="G6" s="96"/>
      <c r="H6" s="96"/>
      <c r="I6" s="96"/>
      <c r="J6" s="96"/>
      <c r="K6" s="96"/>
      <c r="L6" s="96"/>
      <c r="M6" s="96"/>
      <c r="N6" s="99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77"/>
      <c r="AN6" s="13"/>
      <c r="AO6" s="13"/>
      <c r="AP6" s="14"/>
      <c r="AQ6" s="12"/>
      <c r="AR6" s="102"/>
    </row>
    <row r="7" spans="1:44" s="138" customFormat="1" ht="15" customHeight="1" x14ac:dyDescent="0.25">
      <c r="A7" s="103"/>
      <c r="B7" s="73">
        <v>2012</v>
      </c>
      <c r="C7" s="30" t="s">
        <v>30</v>
      </c>
      <c r="D7" s="74" t="s">
        <v>31</v>
      </c>
      <c r="E7" s="73"/>
      <c r="F7" s="20" t="s">
        <v>56</v>
      </c>
      <c r="G7" s="58"/>
      <c r="H7" s="30"/>
      <c r="I7" s="73"/>
      <c r="J7" s="73"/>
      <c r="K7" s="73"/>
      <c r="L7" s="73"/>
      <c r="M7" s="73"/>
      <c r="N7" s="75"/>
      <c r="O7" s="10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77"/>
      <c r="AN7" s="13"/>
      <c r="AO7" s="13"/>
      <c r="AP7" s="14"/>
      <c r="AQ7" s="12"/>
      <c r="AR7" s="102"/>
    </row>
    <row r="8" spans="1:44" s="138" customFormat="1" ht="15" customHeight="1" x14ac:dyDescent="0.25">
      <c r="A8" s="103"/>
      <c r="B8" s="73">
        <v>2013</v>
      </c>
      <c r="C8" s="30" t="s">
        <v>32</v>
      </c>
      <c r="D8" s="74" t="s">
        <v>29</v>
      </c>
      <c r="E8" s="73"/>
      <c r="F8" s="20" t="s">
        <v>56</v>
      </c>
      <c r="G8" s="58"/>
      <c r="H8" s="30"/>
      <c r="I8" s="73"/>
      <c r="J8" s="73"/>
      <c r="K8" s="73"/>
      <c r="L8" s="73"/>
      <c r="M8" s="73"/>
      <c r="N8" s="75"/>
      <c r="O8" s="10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77"/>
      <c r="AH8" s="77"/>
      <c r="AI8" s="77"/>
      <c r="AJ8" s="77"/>
      <c r="AK8" s="10"/>
      <c r="AL8" s="12"/>
      <c r="AM8" s="77"/>
      <c r="AN8" s="13"/>
      <c r="AO8" s="13"/>
      <c r="AP8" s="14"/>
      <c r="AQ8" s="12"/>
      <c r="AR8" s="102"/>
    </row>
    <row r="9" spans="1:44" s="138" customFormat="1" ht="15" customHeight="1" x14ac:dyDescent="0.25">
      <c r="A9" s="103"/>
      <c r="B9" s="73">
        <v>2014</v>
      </c>
      <c r="C9" s="30" t="s">
        <v>33</v>
      </c>
      <c r="D9" s="74" t="s">
        <v>34</v>
      </c>
      <c r="E9" s="73"/>
      <c r="F9" s="20" t="s">
        <v>56</v>
      </c>
      <c r="G9" s="58"/>
      <c r="H9" s="30"/>
      <c r="I9" s="73"/>
      <c r="J9" s="73"/>
      <c r="K9" s="73"/>
      <c r="L9" s="73"/>
      <c r="M9" s="73"/>
      <c r="N9" s="75"/>
      <c r="O9" s="10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77"/>
      <c r="AH9" s="77"/>
      <c r="AI9" s="77"/>
      <c r="AJ9" s="77"/>
      <c r="AK9" s="10"/>
      <c r="AL9" s="12"/>
      <c r="AM9" s="77"/>
      <c r="AN9" s="13"/>
      <c r="AO9" s="13"/>
      <c r="AP9" s="14"/>
      <c r="AQ9" s="12"/>
      <c r="AR9" s="102"/>
    </row>
    <row r="10" spans="1:44" s="138" customFormat="1" ht="15" customHeight="1" x14ac:dyDescent="0.25">
      <c r="A10" s="103"/>
      <c r="B10" s="73">
        <v>2016</v>
      </c>
      <c r="C10" s="30" t="s">
        <v>35</v>
      </c>
      <c r="D10" s="74" t="s">
        <v>29</v>
      </c>
      <c r="E10" s="73"/>
      <c r="F10" s="20" t="s">
        <v>56</v>
      </c>
      <c r="G10" s="58"/>
      <c r="H10" s="30"/>
      <c r="I10" s="73"/>
      <c r="J10" s="73"/>
      <c r="K10" s="73"/>
      <c r="L10" s="73"/>
      <c r="M10" s="73"/>
      <c r="N10" s="75"/>
      <c r="O10" s="10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77"/>
      <c r="AH10" s="77"/>
      <c r="AI10" s="77"/>
      <c r="AJ10" s="77"/>
      <c r="AK10" s="10"/>
      <c r="AL10" s="12"/>
      <c r="AM10" s="77"/>
      <c r="AN10" s="13"/>
      <c r="AO10" s="13"/>
      <c r="AP10" s="14"/>
      <c r="AQ10" s="12"/>
      <c r="AR10" s="102"/>
    </row>
    <row r="11" spans="1:44" s="138" customFormat="1" ht="15" customHeight="1" x14ac:dyDescent="0.25">
      <c r="A11" s="103"/>
      <c r="B11" s="73">
        <v>2016</v>
      </c>
      <c r="C11" s="30" t="s">
        <v>28</v>
      </c>
      <c r="D11" s="74" t="s">
        <v>36</v>
      </c>
      <c r="E11" s="73"/>
      <c r="F11" s="20" t="s">
        <v>56</v>
      </c>
      <c r="G11" s="58"/>
      <c r="H11" s="30"/>
      <c r="I11" s="73"/>
      <c r="J11" s="73"/>
      <c r="K11" s="73"/>
      <c r="L11" s="73"/>
      <c r="M11" s="73"/>
      <c r="N11" s="75"/>
      <c r="O11" s="10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77"/>
      <c r="AH11" s="77"/>
      <c r="AI11" s="77"/>
      <c r="AJ11" s="77"/>
      <c r="AK11" s="10"/>
      <c r="AL11" s="12"/>
      <c r="AM11" s="77"/>
      <c r="AN11" s="13"/>
      <c r="AO11" s="13"/>
      <c r="AP11" s="14"/>
      <c r="AQ11" s="12"/>
      <c r="AR11" s="102"/>
    </row>
    <row r="12" spans="1:44" s="138" customFormat="1" ht="15" customHeight="1" x14ac:dyDescent="0.25">
      <c r="A12" s="103"/>
      <c r="B12" s="73">
        <v>2017</v>
      </c>
      <c r="C12" s="30" t="s">
        <v>37</v>
      </c>
      <c r="D12" s="74" t="s">
        <v>36</v>
      </c>
      <c r="E12" s="73"/>
      <c r="F12" s="20" t="s">
        <v>56</v>
      </c>
      <c r="G12" s="58"/>
      <c r="H12" s="30"/>
      <c r="I12" s="73"/>
      <c r="J12" s="73"/>
      <c r="K12" s="73"/>
      <c r="L12" s="73"/>
      <c r="M12" s="73"/>
      <c r="N12" s="75"/>
      <c r="O12" s="10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77"/>
      <c r="AH12" s="77"/>
      <c r="AI12" s="77"/>
      <c r="AJ12" s="77"/>
      <c r="AK12" s="10"/>
      <c r="AL12" s="12"/>
      <c r="AM12" s="77"/>
      <c r="AN12" s="13"/>
      <c r="AO12" s="13"/>
      <c r="AP12" s="14"/>
      <c r="AQ12" s="12"/>
      <c r="AR12" s="102"/>
    </row>
    <row r="13" spans="1:44" s="138" customFormat="1" ht="15" customHeight="1" x14ac:dyDescent="0.25">
      <c r="A13" s="103"/>
      <c r="B13" s="73">
        <v>2018</v>
      </c>
      <c r="C13" s="30" t="s">
        <v>38</v>
      </c>
      <c r="D13" s="74" t="s">
        <v>39</v>
      </c>
      <c r="E13" s="73"/>
      <c r="F13" s="20" t="s">
        <v>56</v>
      </c>
      <c r="G13" s="58"/>
      <c r="H13" s="30"/>
      <c r="I13" s="73"/>
      <c r="J13" s="73"/>
      <c r="K13" s="73"/>
      <c r="L13" s="73"/>
      <c r="M13" s="73"/>
      <c r="N13" s="75"/>
      <c r="O13" s="10"/>
      <c r="P13" s="7"/>
      <c r="Q13" s="7"/>
      <c r="R13" s="7"/>
      <c r="S13" s="7"/>
      <c r="T13" s="10"/>
      <c r="U13" s="12"/>
      <c r="V13" s="12"/>
      <c r="W13" s="13"/>
      <c r="X13" s="12"/>
      <c r="Y13" s="12"/>
      <c r="Z13" s="32"/>
      <c r="AA13" s="10"/>
      <c r="AB13" s="7"/>
      <c r="AC13" s="7"/>
      <c r="AD13" s="7"/>
      <c r="AE13" s="7"/>
      <c r="AF13" s="10"/>
      <c r="AG13" s="77"/>
      <c r="AH13" s="77"/>
      <c r="AI13" s="77"/>
      <c r="AJ13" s="77"/>
      <c r="AK13" s="10"/>
      <c r="AL13" s="12"/>
      <c r="AM13" s="77"/>
      <c r="AN13" s="13"/>
      <c r="AO13" s="13"/>
      <c r="AP13" s="14"/>
      <c r="AQ13" s="12"/>
      <c r="AR13" s="102"/>
    </row>
    <row r="14" spans="1:44" s="138" customFormat="1" ht="15" customHeight="1" x14ac:dyDescent="0.25">
      <c r="A14" s="103"/>
      <c r="B14" s="12">
        <v>2019</v>
      </c>
      <c r="C14" s="12" t="s">
        <v>72</v>
      </c>
      <c r="D14" s="1" t="s">
        <v>67</v>
      </c>
      <c r="E14" s="12">
        <v>19</v>
      </c>
      <c r="F14" s="12">
        <v>1</v>
      </c>
      <c r="G14" s="12">
        <v>0</v>
      </c>
      <c r="H14" s="12">
        <v>3</v>
      </c>
      <c r="I14" s="12">
        <v>25</v>
      </c>
      <c r="J14" s="12">
        <v>14</v>
      </c>
      <c r="K14" s="12">
        <v>5</v>
      </c>
      <c r="L14" s="12">
        <v>5</v>
      </c>
      <c r="M14" s="12">
        <v>1</v>
      </c>
      <c r="N14" s="100">
        <v>0.32890000000000003</v>
      </c>
      <c r="O14" s="21">
        <v>76</v>
      </c>
      <c r="P14" s="7"/>
      <c r="Q14" s="7"/>
      <c r="R14" s="7"/>
      <c r="S14" s="7"/>
      <c r="T14" s="10"/>
      <c r="U14" s="12"/>
      <c r="V14" s="12"/>
      <c r="W14" s="13"/>
      <c r="X14" s="12"/>
      <c r="Y14" s="12"/>
      <c r="Z14" s="32"/>
      <c r="AA14" s="10"/>
      <c r="AB14" s="7"/>
      <c r="AC14" s="7"/>
      <c r="AD14" s="7"/>
      <c r="AE14" s="7"/>
      <c r="AF14" s="10"/>
      <c r="AG14" s="77"/>
      <c r="AH14" s="77"/>
      <c r="AI14" s="77"/>
      <c r="AJ14" s="77"/>
      <c r="AK14" s="10"/>
      <c r="AL14" s="12"/>
      <c r="AM14" s="77"/>
      <c r="AN14" s="13"/>
      <c r="AO14" s="13"/>
      <c r="AP14" s="14"/>
      <c r="AQ14" s="12"/>
      <c r="AR14" s="102"/>
    </row>
    <row r="15" spans="1:44" s="138" customFormat="1" ht="15" customHeight="1" x14ac:dyDescent="0.25">
      <c r="A15" s="103"/>
      <c r="B15" s="73">
        <v>2020</v>
      </c>
      <c r="C15" s="30" t="s">
        <v>90</v>
      </c>
      <c r="D15" s="74" t="s">
        <v>91</v>
      </c>
      <c r="E15" s="73"/>
      <c r="F15" s="20" t="s">
        <v>56</v>
      </c>
      <c r="G15" s="58"/>
      <c r="H15" s="30"/>
      <c r="I15" s="73"/>
      <c r="J15" s="73"/>
      <c r="K15" s="73"/>
      <c r="L15" s="73"/>
      <c r="M15" s="73"/>
      <c r="N15" s="75"/>
      <c r="O15" s="10"/>
      <c r="P15" s="7"/>
      <c r="Q15" s="7"/>
      <c r="R15" s="7"/>
      <c r="S15" s="7"/>
      <c r="T15" s="10"/>
      <c r="U15" s="12"/>
      <c r="V15" s="12"/>
      <c r="W15" s="13"/>
      <c r="X15" s="12"/>
      <c r="Y15" s="12"/>
      <c r="Z15" s="32"/>
      <c r="AA15" s="10"/>
      <c r="AB15" s="7"/>
      <c r="AC15" s="7"/>
      <c r="AD15" s="7"/>
      <c r="AE15" s="7"/>
      <c r="AF15" s="10"/>
      <c r="AG15" s="77"/>
      <c r="AH15" s="77"/>
      <c r="AI15" s="77"/>
      <c r="AJ15" s="77"/>
      <c r="AK15" s="10"/>
      <c r="AL15" s="12"/>
      <c r="AM15" s="77"/>
      <c r="AN15" s="13"/>
      <c r="AO15" s="13"/>
      <c r="AP15" s="14"/>
      <c r="AQ15" s="12"/>
      <c r="AR15" s="102"/>
    </row>
    <row r="16" spans="1:44" s="138" customFormat="1" ht="15" customHeight="1" x14ac:dyDescent="0.25">
      <c r="A16" s="103"/>
      <c r="B16" s="139">
        <v>2020</v>
      </c>
      <c r="C16" s="139" t="s">
        <v>35</v>
      </c>
      <c r="D16" s="56" t="s">
        <v>96</v>
      </c>
      <c r="E16" s="139"/>
      <c r="F16" s="140" t="s">
        <v>97</v>
      </c>
      <c r="G16" s="141"/>
      <c r="H16" s="142"/>
      <c r="I16" s="139"/>
      <c r="J16" s="142"/>
      <c r="K16" s="142"/>
      <c r="L16" s="142"/>
      <c r="M16" s="55"/>
      <c r="N16" s="143"/>
      <c r="O16" s="10"/>
      <c r="P16" s="7"/>
      <c r="Q16" s="7"/>
      <c r="R16" s="7"/>
      <c r="S16" s="7"/>
      <c r="T16" s="10"/>
      <c r="U16" s="12"/>
      <c r="V16" s="12"/>
      <c r="W16" s="13"/>
      <c r="X16" s="12"/>
      <c r="Y16" s="12"/>
      <c r="Z16" s="32"/>
      <c r="AA16" s="10"/>
      <c r="AB16" s="7"/>
      <c r="AC16" s="7"/>
      <c r="AD16" s="7"/>
      <c r="AE16" s="7"/>
      <c r="AF16" s="10"/>
      <c r="AG16" s="77"/>
      <c r="AH16" s="77"/>
      <c r="AI16" s="77"/>
      <c r="AJ16" s="77"/>
      <c r="AK16" s="10"/>
      <c r="AL16" s="12"/>
      <c r="AM16" s="77"/>
      <c r="AN16" s="13"/>
      <c r="AO16" s="13"/>
      <c r="AP16" s="14"/>
      <c r="AQ16" s="12"/>
      <c r="AR16" s="102"/>
    </row>
    <row r="17" spans="1:44" s="138" customFormat="1" ht="15" customHeight="1" x14ac:dyDescent="0.25">
      <c r="A17" s="103"/>
      <c r="B17" s="12">
        <v>2020</v>
      </c>
      <c r="C17" s="12" t="s">
        <v>72</v>
      </c>
      <c r="D17" s="1" t="s">
        <v>94</v>
      </c>
      <c r="E17" s="12">
        <v>17</v>
      </c>
      <c r="F17" s="12">
        <v>1</v>
      </c>
      <c r="G17" s="12">
        <v>1</v>
      </c>
      <c r="H17" s="12">
        <v>18</v>
      </c>
      <c r="I17" s="12">
        <v>55</v>
      </c>
      <c r="J17" s="12">
        <v>46</v>
      </c>
      <c r="K17" s="12">
        <v>5</v>
      </c>
      <c r="L17" s="12">
        <v>2</v>
      </c>
      <c r="M17" s="12">
        <v>2</v>
      </c>
      <c r="N17" s="32">
        <v>0.57289999999999996</v>
      </c>
      <c r="O17" s="19">
        <v>96</v>
      </c>
      <c r="P17" s="40"/>
      <c r="Q17" s="7"/>
      <c r="R17" s="7"/>
      <c r="S17" s="7"/>
      <c r="T17" s="10"/>
      <c r="U17" s="12"/>
      <c r="V17" s="12"/>
      <c r="W17" s="13"/>
      <c r="X17" s="12"/>
      <c r="Y17" s="12"/>
      <c r="Z17" s="32"/>
      <c r="AA17" s="10"/>
      <c r="AB17" s="7"/>
      <c r="AC17" s="7"/>
      <c r="AD17" s="7"/>
      <c r="AE17" s="7"/>
      <c r="AF17" s="10"/>
      <c r="AG17" s="77"/>
      <c r="AH17" s="77"/>
      <c r="AI17" s="77"/>
      <c r="AJ17" s="77"/>
      <c r="AK17" s="10"/>
      <c r="AL17" s="12"/>
      <c r="AM17" s="77"/>
      <c r="AN17" s="13"/>
      <c r="AO17" s="13"/>
      <c r="AP17" s="14"/>
      <c r="AQ17" s="12"/>
      <c r="AR17" s="102"/>
    </row>
    <row r="18" spans="1:44" s="138" customFormat="1" ht="15" customHeight="1" x14ac:dyDescent="0.25">
      <c r="A18" s="67"/>
      <c r="B18" s="64" t="s">
        <v>93</v>
      </c>
      <c r="C18" s="11"/>
      <c r="D18" s="9"/>
      <c r="E18" s="7">
        <f t="shared" ref="E18:M18" si="0">SUM(E4:E17)</f>
        <v>36</v>
      </c>
      <c r="F18" s="7">
        <f t="shared" si="0"/>
        <v>2</v>
      </c>
      <c r="G18" s="7">
        <f t="shared" si="0"/>
        <v>1</v>
      </c>
      <c r="H18" s="7">
        <f t="shared" si="0"/>
        <v>21</v>
      </c>
      <c r="I18" s="7">
        <f t="shared" si="0"/>
        <v>80</v>
      </c>
      <c r="J18" s="7">
        <f t="shared" si="0"/>
        <v>60</v>
      </c>
      <c r="K18" s="7">
        <f t="shared" si="0"/>
        <v>10</v>
      </c>
      <c r="L18" s="7">
        <f t="shared" si="0"/>
        <v>7</v>
      </c>
      <c r="M18" s="11">
        <f t="shared" si="0"/>
        <v>3</v>
      </c>
      <c r="N18" s="15">
        <f>PRODUCT(I18/O18)</f>
        <v>0.46511627906976744</v>
      </c>
      <c r="O18" s="105">
        <f>SUM(O13:O17)</f>
        <v>172</v>
      </c>
      <c r="P18" s="40" t="s">
        <v>86</v>
      </c>
      <c r="Q18" s="40" t="s">
        <v>86</v>
      </c>
      <c r="R18" s="40" t="s">
        <v>86</v>
      </c>
      <c r="S18" s="40" t="s">
        <v>86</v>
      </c>
      <c r="T18" s="10"/>
      <c r="U18" s="7">
        <f>SUM(U4:U17)</f>
        <v>0</v>
      </c>
      <c r="V18" s="7">
        <f>SUM(V4:V17)</f>
        <v>0</v>
      </c>
      <c r="W18" s="7">
        <f>SUM(W4:W17)</f>
        <v>0</v>
      </c>
      <c r="X18" s="7">
        <f>SUM(X4:X17)</f>
        <v>0</v>
      </c>
      <c r="Y18" s="7">
        <f>SUM(Y4:Y17)</f>
        <v>0</v>
      </c>
      <c r="Z18" s="15">
        <f>PRODUCT(N24)</f>
        <v>0</v>
      </c>
      <c r="AA18" s="134">
        <f>SUM(AA4:AA17)</f>
        <v>0</v>
      </c>
      <c r="AB18" s="40" t="s">
        <v>86</v>
      </c>
      <c r="AC18" s="40" t="s">
        <v>86</v>
      </c>
      <c r="AD18" s="40" t="s">
        <v>86</v>
      </c>
      <c r="AE18" s="40" t="s">
        <v>86</v>
      </c>
      <c r="AF18" s="10"/>
      <c r="AG18" s="40" t="s">
        <v>87</v>
      </c>
      <c r="AH18" s="40" t="s">
        <v>87</v>
      </c>
      <c r="AI18" s="40" t="s">
        <v>87</v>
      </c>
      <c r="AJ18" s="40" t="s">
        <v>87</v>
      </c>
      <c r="AK18" s="10"/>
      <c r="AL18" s="7">
        <f t="shared" ref="AL18:AQ18" si="1">SUM(AL4:AL17)</f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0</v>
      </c>
      <c r="AQ18" s="7">
        <f t="shared" si="1"/>
        <v>0</v>
      </c>
      <c r="AR18" s="102"/>
    </row>
    <row r="19" spans="1:44" s="138" customFormat="1" ht="15" customHeight="1" x14ac:dyDescent="0.25">
      <c r="A19" s="67"/>
      <c r="B19" s="1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06"/>
      <c r="O19" s="10"/>
      <c r="P19" s="18"/>
      <c r="Q19" s="29"/>
      <c r="R19" s="41"/>
      <c r="S19" s="42"/>
      <c r="T19" s="10"/>
      <c r="U19" s="7"/>
      <c r="V19" s="7"/>
      <c r="W19" s="7"/>
      <c r="X19" s="7"/>
      <c r="Y19" s="7"/>
      <c r="Z19" s="7"/>
      <c r="AA19" s="10"/>
      <c r="AB19" s="107"/>
      <c r="AC19" s="108"/>
      <c r="AD19" s="41"/>
      <c r="AE19" s="42"/>
      <c r="AF19" s="10"/>
      <c r="AG19" s="135">
        <v>0</v>
      </c>
      <c r="AH19" s="136">
        <v>0</v>
      </c>
      <c r="AI19" s="136">
        <v>0</v>
      </c>
      <c r="AJ19" s="137">
        <v>0</v>
      </c>
      <c r="AK19" s="10"/>
      <c r="AL19" s="11"/>
      <c r="AM19" s="22"/>
      <c r="AN19" s="22"/>
      <c r="AO19" s="22"/>
      <c r="AP19" s="22"/>
      <c r="AQ19" s="9"/>
      <c r="AR19" s="102"/>
    </row>
    <row r="20" spans="1:44" ht="15" customHeight="1" x14ac:dyDescent="0.25">
      <c r="A20" s="103"/>
      <c r="B20" s="1" t="s">
        <v>57</v>
      </c>
      <c r="C20" s="14"/>
      <c r="D20" s="78">
        <f>SUM(F18:H18)+((I18-F18-G18)/3)+(E18/3)+(AL18*25)+(AM18*25)+(AN18*10)+(AO18*25)+(AP18*20)+(AQ18*15)</f>
        <v>61.666666666666671</v>
      </c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6"/>
      <c r="P20" s="10"/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0"/>
      <c r="AG20" s="16"/>
      <c r="AH20" s="16"/>
      <c r="AI20" s="16"/>
      <c r="AJ20" s="16"/>
      <c r="AK20" s="10"/>
      <c r="AL20" s="16"/>
      <c r="AM20" s="16"/>
      <c r="AN20" s="16"/>
      <c r="AO20" s="16"/>
      <c r="AP20" s="16"/>
      <c r="AQ20" s="16"/>
      <c r="AR20" s="102"/>
    </row>
    <row r="21" spans="1:44" s="138" customFormat="1" ht="15" customHeight="1" x14ac:dyDescent="0.25">
      <c r="A21" s="10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8"/>
      <c r="O21" s="19"/>
      <c r="P21" s="19"/>
      <c r="Q21" s="19"/>
      <c r="R21" s="19"/>
      <c r="S21" s="19"/>
      <c r="T21" s="19"/>
      <c r="U21" s="16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0"/>
      <c r="AG21" s="16"/>
      <c r="AH21" s="16"/>
      <c r="AI21" s="16"/>
      <c r="AJ21" s="16"/>
      <c r="AK21" s="10"/>
      <c r="AL21" s="16"/>
      <c r="AM21" s="16"/>
      <c r="AN21" s="16"/>
      <c r="AO21" s="16"/>
      <c r="AP21" s="16"/>
      <c r="AQ21" s="16"/>
      <c r="AR21" s="102"/>
    </row>
    <row r="22" spans="1:44" ht="15" customHeight="1" x14ac:dyDescent="0.25">
      <c r="A22" s="103"/>
      <c r="B22" s="18" t="s">
        <v>58</v>
      </c>
      <c r="C22" s="79"/>
      <c r="D22" s="79"/>
      <c r="E22" s="7" t="s">
        <v>2</v>
      </c>
      <c r="F22" s="7" t="s">
        <v>6</v>
      </c>
      <c r="G22" s="9" t="s">
        <v>4</v>
      </c>
      <c r="H22" s="7" t="s">
        <v>5</v>
      </c>
      <c r="I22" s="7" t="s">
        <v>8</v>
      </c>
      <c r="J22" s="16"/>
      <c r="K22" s="7" t="s">
        <v>17</v>
      </c>
      <c r="L22" s="7" t="s">
        <v>18</v>
      </c>
      <c r="M22" s="7" t="s">
        <v>59</v>
      </c>
      <c r="N22" s="7" t="s">
        <v>9</v>
      </c>
      <c r="O22" s="10"/>
      <c r="P22" s="51" t="s">
        <v>60</v>
      </c>
      <c r="Q22" s="3"/>
      <c r="R22" s="3"/>
      <c r="S22" s="3"/>
      <c r="T22" s="80"/>
      <c r="U22" s="80"/>
      <c r="V22" s="80"/>
      <c r="W22" s="80"/>
      <c r="X22" s="80"/>
      <c r="Y22" s="3"/>
      <c r="Z22" s="3"/>
      <c r="AA22" s="3"/>
      <c r="AB22" s="80"/>
      <c r="AC22" s="80"/>
      <c r="AD22" s="3"/>
      <c r="AE22" s="52"/>
      <c r="AF22" s="10"/>
      <c r="AG22" s="51" t="s">
        <v>88</v>
      </c>
      <c r="AH22" s="3"/>
      <c r="AI22" s="80"/>
      <c r="AJ22" s="52"/>
      <c r="AK22" s="10"/>
      <c r="AL22" s="72" t="s">
        <v>89</v>
      </c>
      <c r="AM22" s="3"/>
      <c r="AN22" s="3"/>
      <c r="AO22" s="3"/>
      <c r="AP22" s="3"/>
      <c r="AQ22" s="52"/>
      <c r="AR22" s="102"/>
    </row>
    <row r="23" spans="1:44" ht="15" customHeight="1" x14ac:dyDescent="0.25">
      <c r="A23" s="103"/>
      <c r="B23" s="51" t="s">
        <v>7</v>
      </c>
      <c r="C23" s="3"/>
      <c r="D23" s="52"/>
      <c r="E23" s="12">
        <f>PRODUCT(E18)</f>
        <v>36</v>
      </c>
      <c r="F23" s="12">
        <f>PRODUCT(F18)</f>
        <v>2</v>
      </c>
      <c r="G23" s="12">
        <f>PRODUCT(G18)</f>
        <v>1</v>
      </c>
      <c r="H23" s="12">
        <f>PRODUCT(H18)</f>
        <v>21</v>
      </c>
      <c r="I23" s="12">
        <f>PRODUCT(I18)</f>
        <v>80</v>
      </c>
      <c r="J23" s="16"/>
      <c r="K23" s="81">
        <f>PRODUCT((F23+G23)/E23)</f>
        <v>8.3333333333333329E-2</v>
      </c>
      <c r="L23" s="81">
        <f>PRODUCT(H23/E23)</f>
        <v>0.58333333333333337</v>
      </c>
      <c r="M23" s="81">
        <f>PRODUCT(I23/E23)</f>
        <v>2.2222222222222223</v>
      </c>
      <c r="N23" s="68">
        <f>PRODUCT(N18)</f>
        <v>0.46511627906976744</v>
      </c>
      <c r="O23" s="10">
        <f>PRODUCT(O18)</f>
        <v>172</v>
      </c>
      <c r="P23" s="48" t="s">
        <v>61</v>
      </c>
      <c r="Q23" s="109"/>
      <c r="R23" s="49" t="s">
        <v>68</v>
      </c>
      <c r="S23" s="49"/>
      <c r="T23" s="49"/>
      <c r="U23" s="49"/>
      <c r="V23" s="49"/>
      <c r="W23" s="49"/>
      <c r="X23" s="49"/>
      <c r="Y23" s="110"/>
      <c r="Z23" s="111"/>
      <c r="AA23" s="111" t="s">
        <v>62</v>
      </c>
      <c r="AB23" s="49"/>
      <c r="AC23" s="49"/>
      <c r="AD23" s="112" t="s">
        <v>69</v>
      </c>
      <c r="AE23" s="50"/>
      <c r="AF23" s="10"/>
      <c r="AG23" s="113"/>
      <c r="AH23" s="114"/>
      <c r="AI23" s="49"/>
      <c r="AJ23" s="50"/>
      <c r="AK23" s="10"/>
      <c r="AL23" s="48"/>
      <c r="AM23" s="110"/>
      <c r="AN23" s="49"/>
      <c r="AO23" s="49"/>
      <c r="AP23" s="49"/>
      <c r="AQ23" s="50"/>
      <c r="AR23" s="102"/>
    </row>
    <row r="24" spans="1:44" ht="15" customHeight="1" x14ac:dyDescent="0.25">
      <c r="A24" s="103"/>
      <c r="B24" s="82" t="s">
        <v>43</v>
      </c>
      <c r="C24" s="83"/>
      <c r="D24" s="84"/>
      <c r="E24" s="12"/>
      <c r="F24" s="12"/>
      <c r="G24" s="12"/>
      <c r="H24" s="12"/>
      <c r="I24" s="12"/>
      <c r="J24" s="16"/>
      <c r="K24" s="81"/>
      <c r="L24" s="81"/>
      <c r="M24" s="81"/>
      <c r="N24" s="68"/>
      <c r="O24" s="10"/>
      <c r="P24" s="113" t="s">
        <v>63</v>
      </c>
      <c r="Q24" s="115"/>
      <c r="R24" s="116" t="s">
        <v>76</v>
      </c>
      <c r="S24" s="116"/>
      <c r="T24" s="116"/>
      <c r="U24" s="116"/>
      <c r="V24" s="116"/>
      <c r="W24" s="116"/>
      <c r="X24" s="116"/>
      <c r="Y24" s="117"/>
      <c r="Z24" s="105"/>
      <c r="AA24" s="105" t="s">
        <v>77</v>
      </c>
      <c r="AB24" s="116"/>
      <c r="AC24" s="116"/>
      <c r="AD24" s="118" t="s">
        <v>78</v>
      </c>
      <c r="AE24" s="119"/>
      <c r="AF24" s="10"/>
      <c r="AG24" s="113"/>
      <c r="AH24" s="120"/>
      <c r="AI24" s="116"/>
      <c r="AJ24" s="119"/>
      <c r="AK24" s="10"/>
      <c r="AL24" s="113"/>
      <c r="AM24" s="117"/>
      <c r="AN24" s="116"/>
      <c r="AO24" s="116"/>
      <c r="AP24" s="116"/>
      <c r="AQ24" s="119"/>
      <c r="AR24" s="102"/>
    </row>
    <row r="25" spans="1:44" ht="15" customHeight="1" x14ac:dyDescent="0.25">
      <c r="A25" s="103"/>
      <c r="B25" s="85" t="s">
        <v>44</v>
      </c>
      <c r="C25" s="86"/>
      <c r="D25" s="87"/>
      <c r="E25" s="76"/>
      <c r="F25" s="76"/>
      <c r="G25" s="76"/>
      <c r="H25" s="76"/>
      <c r="I25" s="76"/>
      <c r="J25" s="16"/>
      <c r="K25" s="121"/>
      <c r="L25" s="121"/>
      <c r="M25" s="121"/>
      <c r="N25" s="122"/>
      <c r="O25" s="10"/>
      <c r="P25" s="113" t="s">
        <v>64</v>
      </c>
      <c r="Q25" s="115"/>
      <c r="R25" s="116" t="s">
        <v>74</v>
      </c>
      <c r="S25" s="116"/>
      <c r="T25" s="116"/>
      <c r="U25" s="116"/>
      <c r="V25" s="116"/>
      <c r="W25" s="116"/>
      <c r="X25" s="116"/>
      <c r="Y25" s="117"/>
      <c r="Z25" s="105"/>
      <c r="AA25" s="105" t="s">
        <v>73</v>
      </c>
      <c r="AB25" s="116"/>
      <c r="AC25" s="116"/>
      <c r="AD25" s="118" t="s">
        <v>75</v>
      </c>
      <c r="AE25" s="119"/>
      <c r="AF25" s="10"/>
      <c r="AG25" s="123"/>
      <c r="AH25" s="120"/>
      <c r="AI25" s="116"/>
      <c r="AJ25" s="119"/>
      <c r="AK25" s="10"/>
      <c r="AL25" s="113"/>
      <c r="AM25" s="117"/>
      <c r="AN25" s="116"/>
      <c r="AO25" s="116"/>
      <c r="AP25" s="116"/>
      <c r="AQ25" s="119"/>
      <c r="AR25" s="102"/>
    </row>
    <row r="26" spans="1:44" ht="15" customHeight="1" x14ac:dyDescent="0.25">
      <c r="A26" s="103"/>
      <c r="B26" s="88" t="s">
        <v>65</v>
      </c>
      <c r="C26" s="89"/>
      <c r="D26" s="90"/>
      <c r="E26" s="7">
        <f>SUM(E23:E25)</f>
        <v>36</v>
      </c>
      <c r="F26" s="7">
        <f>SUM(F23:F25)</f>
        <v>2</v>
      </c>
      <c r="G26" s="7">
        <f>SUM(G23:G25)</f>
        <v>1</v>
      </c>
      <c r="H26" s="7">
        <f>SUM(H23:H25)</f>
        <v>21</v>
      </c>
      <c r="I26" s="7">
        <f>SUM(I23:I25)</f>
        <v>80</v>
      </c>
      <c r="J26" s="16"/>
      <c r="K26" s="91">
        <f>PRODUCT((F26+G26)/E26)</f>
        <v>8.3333333333333329E-2</v>
      </c>
      <c r="L26" s="91">
        <f>PRODUCT(H26/E26)</f>
        <v>0.58333333333333337</v>
      </c>
      <c r="M26" s="91">
        <f>PRODUCT(I26/E26)</f>
        <v>2.2222222222222223</v>
      </c>
      <c r="N26" s="15">
        <f>PRODUCT(I26/O26)</f>
        <v>0.46511627906976744</v>
      </c>
      <c r="O26" s="10">
        <f>SUM(O23:O25)</f>
        <v>172</v>
      </c>
      <c r="P26" s="124" t="s">
        <v>66</v>
      </c>
      <c r="Q26" s="125"/>
      <c r="R26" s="126" t="s">
        <v>76</v>
      </c>
      <c r="S26" s="126"/>
      <c r="T26" s="126"/>
      <c r="U26" s="126"/>
      <c r="V26" s="126"/>
      <c r="W26" s="126"/>
      <c r="X26" s="126"/>
      <c r="Y26" s="127"/>
      <c r="Z26" s="128"/>
      <c r="AA26" s="128" t="s">
        <v>77</v>
      </c>
      <c r="AB26" s="126"/>
      <c r="AC26" s="126"/>
      <c r="AD26" s="63" t="s">
        <v>78</v>
      </c>
      <c r="AE26" s="129"/>
      <c r="AF26" s="10"/>
      <c r="AG26" s="130"/>
      <c r="AH26" s="131"/>
      <c r="AI26" s="132"/>
      <c r="AJ26" s="129"/>
      <c r="AK26" s="10"/>
      <c r="AL26" s="124"/>
      <c r="AM26" s="127"/>
      <c r="AN26" s="126"/>
      <c r="AO26" s="126"/>
      <c r="AP26" s="126"/>
      <c r="AQ26" s="129"/>
      <c r="AR26" s="102"/>
    </row>
    <row r="27" spans="1:44" ht="15" customHeight="1" x14ac:dyDescent="0.25">
      <c r="A27" s="103"/>
      <c r="B27" s="92"/>
      <c r="C27" s="92"/>
      <c r="D27" s="92"/>
      <c r="E27" s="92"/>
      <c r="F27" s="92"/>
      <c r="G27" s="92"/>
      <c r="H27" s="92"/>
      <c r="I27" s="92"/>
      <c r="J27" s="16"/>
      <c r="K27" s="92"/>
      <c r="L27" s="92"/>
      <c r="M27" s="92"/>
      <c r="N27" s="38"/>
      <c r="O27" s="10"/>
      <c r="P27" s="16"/>
      <c r="Q27" s="17"/>
      <c r="R27" s="16"/>
      <c r="S27" s="16"/>
      <c r="T27" s="10"/>
      <c r="U27" s="10"/>
      <c r="V27" s="17"/>
      <c r="W27" s="16"/>
      <c r="X27" s="16"/>
      <c r="Y27" s="10"/>
      <c r="Z27" s="10"/>
      <c r="AA27" s="10"/>
      <c r="AB27" s="10"/>
      <c r="AC27" s="10"/>
      <c r="AD27" s="10"/>
      <c r="AE27" s="10"/>
      <c r="AF27" s="10"/>
      <c r="AG27" s="10"/>
      <c r="AH27" s="93"/>
      <c r="AI27" s="16"/>
      <c r="AJ27" s="16"/>
      <c r="AK27" s="10"/>
      <c r="AL27" s="16"/>
      <c r="AM27" s="16"/>
      <c r="AN27" s="16"/>
      <c r="AO27" s="16"/>
      <c r="AP27" s="16"/>
      <c r="AQ27" s="16"/>
      <c r="AR27" s="102"/>
    </row>
    <row r="28" spans="1:44" s="70" customFormat="1" ht="15" customHeight="1" x14ac:dyDescent="0.25">
      <c r="A28" s="71"/>
      <c r="B28" s="17" t="s">
        <v>10</v>
      </c>
      <c r="C28" s="17"/>
      <c r="D28" s="54" t="s">
        <v>41</v>
      </c>
      <c r="E28" s="10"/>
      <c r="F28" s="16"/>
      <c r="G28" s="16"/>
      <c r="H28" s="16"/>
      <c r="I28" s="16"/>
      <c r="J28" s="16"/>
      <c r="K28" s="16"/>
      <c r="L28" s="16"/>
      <c r="M28" s="16"/>
      <c r="N28" s="38"/>
      <c r="O28" s="10"/>
      <c r="P28" s="16"/>
      <c r="Q28" s="17"/>
      <c r="R28" s="16"/>
      <c r="S28" s="16"/>
      <c r="T28" s="10"/>
      <c r="U28" s="10"/>
      <c r="V28" s="93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02"/>
      <c r="AL28" s="16"/>
      <c r="AM28" s="16"/>
      <c r="AN28" s="16"/>
      <c r="AO28" s="16"/>
      <c r="AP28" s="16"/>
      <c r="AQ28" s="16"/>
      <c r="AR28" s="102"/>
    </row>
    <row r="29" spans="1:44" s="70" customFormat="1" ht="15" customHeight="1" x14ac:dyDescent="0.25">
      <c r="A29" s="71"/>
      <c r="B29" s="17"/>
      <c r="C29" s="17"/>
      <c r="D29" s="54" t="s">
        <v>24</v>
      </c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93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02"/>
      <c r="AL29" s="16"/>
      <c r="AM29" s="16"/>
      <c r="AN29" s="16"/>
      <c r="AO29" s="16"/>
      <c r="AP29" s="16"/>
      <c r="AQ29" s="16"/>
      <c r="AR29" s="102"/>
    </row>
    <row r="30" spans="1:44" s="70" customFormat="1" ht="15" customHeight="1" x14ac:dyDescent="0.25">
      <c r="A30" s="71"/>
      <c r="B30" s="17"/>
      <c r="C30" s="17"/>
      <c r="D30" s="54" t="s">
        <v>25</v>
      </c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0"/>
      <c r="P30" s="16"/>
      <c r="Q30" s="17"/>
      <c r="R30" s="16"/>
      <c r="S30" s="16"/>
      <c r="T30" s="10"/>
      <c r="U30" s="10"/>
      <c r="V30" s="93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02"/>
      <c r="AL30" s="16"/>
      <c r="AM30" s="16"/>
      <c r="AN30" s="16"/>
      <c r="AO30" s="16"/>
      <c r="AP30" s="16"/>
      <c r="AQ30" s="16"/>
      <c r="AR30" s="102"/>
    </row>
    <row r="31" spans="1:44" s="70" customFormat="1" ht="15" customHeight="1" x14ac:dyDescent="0.25">
      <c r="A31" s="71"/>
      <c r="B31" s="17"/>
      <c r="C31" s="16"/>
      <c r="D31" s="54" t="s">
        <v>26</v>
      </c>
      <c r="E31" s="10"/>
      <c r="F31" s="16"/>
      <c r="G31" s="16"/>
      <c r="H31" s="16"/>
      <c r="I31" s="16"/>
      <c r="J31" s="16"/>
      <c r="K31" s="16"/>
      <c r="L31" s="16"/>
      <c r="M31" s="16"/>
      <c r="N31" s="17"/>
      <c r="O31" s="10"/>
      <c r="P31" s="16"/>
      <c r="Q31" s="17"/>
      <c r="R31" s="16"/>
      <c r="S31" s="16"/>
      <c r="T31" s="10"/>
      <c r="U31" s="10"/>
      <c r="V31" s="93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02"/>
      <c r="AL31" s="16"/>
      <c r="AM31" s="16"/>
      <c r="AN31" s="16"/>
      <c r="AO31" s="16"/>
      <c r="AP31" s="16"/>
      <c r="AQ31" s="16"/>
      <c r="AR31" s="102"/>
    </row>
    <row r="32" spans="1:44" s="70" customFormat="1" ht="15" customHeight="1" x14ac:dyDescent="0.25">
      <c r="A32" s="71"/>
      <c r="B32" s="16"/>
      <c r="C32" s="16"/>
      <c r="D32" s="54" t="s">
        <v>92</v>
      </c>
      <c r="E32" s="16"/>
      <c r="F32" s="10"/>
      <c r="G32" s="10"/>
      <c r="H32" s="17"/>
      <c r="I32" s="17"/>
      <c r="J32" s="16"/>
      <c r="K32" s="16"/>
      <c r="L32" s="16"/>
      <c r="M32" s="16"/>
      <c r="N32" s="17"/>
      <c r="O32" s="10"/>
      <c r="P32" s="16"/>
      <c r="Q32" s="17"/>
      <c r="R32" s="16"/>
      <c r="S32" s="16"/>
      <c r="T32" s="10"/>
      <c r="U32" s="10"/>
      <c r="V32" s="93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02"/>
      <c r="AL32" s="16"/>
      <c r="AM32" s="16"/>
      <c r="AN32" s="16"/>
      <c r="AO32" s="16"/>
      <c r="AP32" s="16"/>
      <c r="AQ32" s="16"/>
      <c r="AR32" s="102"/>
    </row>
    <row r="33" spans="1:44" s="70" customFormat="1" ht="15" customHeight="1" x14ac:dyDescent="0.25">
      <c r="A33" s="71"/>
      <c r="B33" s="16"/>
      <c r="C33" s="16"/>
      <c r="D33" s="54" t="s">
        <v>98</v>
      </c>
      <c r="E33" s="16"/>
      <c r="F33" s="10"/>
      <c r="G33" s="10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2"/>
    </row>
    <row r="34" spans="1:44" s="70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2"/>
    </row>
    <row r="35" spans="1:44" s="70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02"/>
    </row>
    <row r="36" spans="1:44" s="70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3"/>
      <c r="AI36" s="16"/>
      <c r="AJ36" s="16"/>
      <c r="AK36" s="16"/>
      <c r="AL36" s="16"/>
      <c r="AM36" s="16"/>
      <c r="AN36" s="16"/>
      <c r="AO36" s="16"/>
      <c r="AP36" s="16"/>
      <c r="AQ36" s="16"/>
      <c r="AR36" s="102"/>
    </row>
    <row r="37" spans="1:44" s="70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3"/>
      <c r="AI37" s="16"/>
      <c r="AJ37" s="16"/>
      <c r="AK37" s="16"/>
      <c r="AL37" s="16"/>
      <c r="AM37" s="16"/>
      <c r="AN37" s="16"/>
      <c r="AO37" s="16"/>
      <c r="AP37" s="16"/>
      <c r="AQ37" s="16"/>
      <c r="AR37" s="102"/>
    </row>
    <row r="38" spans="1:44" s="70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3"/>
      <c r="AI38" s="16"/>
      <c r="AJ38" s="16"/>
      <c r="AK38" s="16"/>
      <c r="AL38" s="16"/>
      <c r="AM38" s="16"/>
      <c r="AN38" s="16"/>
      <c r="AO38" s="16"/>
      <c r="AP38" s="16"/>
      <c r="AQ38" s="16"/>
      <c r="AR38" s="102"/>
    </row>
    <row r="39" spans="1:44" s="70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3"/>
      <c r="AI39" s="16"/>
      <c r="AJ39" s="16"/>
      <c r="AK39" s="16"/>
      <c r="AL39" s="16"/>
      <c r="AM39" s="16"/>
      <c r="AN39" s="16"/>
      <c r="AO39" s="16"/>
      <c r="AP39" s="16"/>
      <c r="AQ39" s="16"/>
      <c r="AR39" s="102"/>
    </row>
    <row r="40" spans="1:44" s="70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3"/>
      <c r="AI40" s="16"/>
      <c r="AJ40" s="16"/>
      <c r="AK40" s="16"/>
      <c r="AL40" s="16"/>
      <c r="AM40" s="16"/>
      <c r="AN40" s="16"/>
      <c r="AO40" s="16"/>
      <c r="AP40" s="16"/>
      <c r="AQ40" s="16"/>
      <c r="AR40" s="102"/>
    </row>
    <row r="41" spans="1:44" s="70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3"/>
      <c r="AI41" s="16"/>
      <c r="AJ41" s="16"/>
      <c r="AK41" s="16"/>
      <c r="AL41" s="16"/>
      <c r="AM41" s="16"/>
      <c r="AN41" s="16"/>
      <c r="AO41" s="16"/>
      <c r="AP41" s="16"/>
      <c r="AQ41" s="16"/>
      <c r="AR41" s="102"/>
    </row>
    <row r="42" spans="1:44" s="70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3"/>
      <c r="AI42" s="16"/>
      <c r="AJ42" s="16"/>
      <c r="AK42" s="16"/>
      <c r="AL42" s="16"/>
      <c r="AM42" s="16"/>
      <c r="AN42" s="16"/>
      <c r="AO42" s="16"/>
      <c r="AP42" s="16"/>
      <c r="AQ42" s="16"/>
      <c r="AR42" s="102"/>
    </row>
    <row r="43" spans="1:44" s="70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3"/>
      <c r="AI43" s="16"/>
      <c r="AJ43" s="16"/>
      <c r="AK43" s="16"/>
      <c r="AL43" s="16"/>
      <c r="AM43" s="16"/>
      <c r="AN43" s="16"/>
      <c r="AO43" s="16"/>
      <c r="AP43" s="16"/>
      <c r="AQ43" s="16"/>
      <c r="AR43" s="102"/>
    </row>
    <row r="44" spans="1:44" s="70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3"/>
      <c r="AI44" s="16"/>
      <c r="AJ44" s="16"/>
      <c r="AK44" s="16"/>
      <c r="AL44" s="16"/>
      <c r="AM44" s="16"/>
      <c r="AN44" s="16"/>
      <c r="AO44" s="16"/>
      <c r="AP44" s="16"/>
      <c r="AQ44" s="16"/>
      <c r="AR44" s="102"/>
    </row>
    <row r="45" spans="1:44" s="70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3"/>
      <c r="AI45" s="16"/>
      <c r="AJ45" s="16"/>
      <c r="AK45" s="16"/>
      <c r="AL45" s="16"/>
      <c r="AM45" s="16"/>
      <c r="AN45" s="16"/>
      <c r="AO45" s="16"/>
      <c r="AP45" s="16"/>
      <c r="AQ45" s="16"/>
      <c r="AR45" s="102"/>
    </row>
    <row r="46" spans="1:44" s="70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3"/>
      <c r="AI46" s="16"/>
      <c r="AJ46" s="16"/>
      <c r="AK46" s="16"/>
      <c r="AL46" s="16"/>
      <c r="AM46" s="16"/>
      <c r="AN46" s="16"/>
      <c r="AO46" s="16"/>
      <c r="AP46" s="16"/>
      <c r="AQ46" s="16"/>
      <c r="AR46" s="102"/>
    </row>
    <row r="47" spans="1:44" s="70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3"/>
      <c r="AI47" s="16"/>
      <c r="AJ47" s="16"/>
      <c r="AK47" s="16"/>
      <c r="AL47" s="16"/>
      <c r="AM47" s="16"/>
      <c r="AN47" s="16"/>
      <c r="AO47" s="16"/>
      <c r="AP47" s="16"/>
      <c r="AQ47" s="16"/>
      <c r="AR47" s="102"/>
    </row>
    <row r="48" spans="1:44" s="70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3"/>
      <c r="AI48" s="16"/>
      <c r="AJ48" s="16"/>
      <c r="AK48" s="16"/>
      <c r="AL48" s="16"/>
      <c r="AM48" s="16"/>
      <c r="AN48" s="16"/>
      <c r="AO48" s="16"/>
      <c r="AP48" s="16"/>
      <c r="AQ48" s="16"/>
      <c r="AR48" s="102"/>
    </row>
    <row r="49" spans="1:44" s="70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3"/>
      <c r="AI49" s="16"/>
      <c r="AJ49" s="16"/>
      <c r="AK49" s="16"/>
      <c r="AL49" s="16"/>
      <c r="AM49" s="16"/>
      <c r="AN49" s="16"/>
      <c r="AO49" s="16"/>
      <c r="AP49" s="16"/>
      <c r="AQ49" s="16"/>
      <c r="AR49" s="102"/>
    </row>
    <row r="50" spans="1:44" s="70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3"/>
      <c r="AI50" s="16"/>
      <c r="AJ50" s="16"/>
      <c r="AK50" s="16"/>
      <c r="AL50" s="16"/>
      <c r="AM50" s="16"/>
      <c r="AN50" s="16"/>
      <c r="AO50" s="16"/>
      <c r="AP50" s="16"/>
      <c r="AQ50" s="16"/>
      <c r="AR50" s="102"/>
    </row>
    <row r="51" spans="1:44" s="70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3"/>
      <c r="AI51" s="16"/>
      <c r="AJ51" s="16"/>
      <c r="AK51" s="16"/>
      <c r="AL51" s="16"/>
      <c r="AM51" s="16"/>
      <c r="AN51" s="16"/>
      <c r="AO51" s="16"/>
      <c r="AP51" s="16"/>
      <c r="AQ51" s="16"/>
      <c r="AR51" s="102"/>
    </row>
    <row r="52" spans="1:44" s="70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3"/>
      <c r="AI52" s="16"/>
      <c r="AJ52" s="16"/>
      <c r="AK52" s="16"/>
      <c r="AL52" s="16"/>
      <c r="AM52" s="16"/>
      <c r="AN52" s="16"/>
      <c r="AO52" s="16"/>
      <c r="AP52" s="16"/>
      <c r="AQ52" s="16"/>
      <c r="AR52" s="102"/>
    </row>
    <row r="53" spans="1:44" s="70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3"/>
      <c r="AI53" s="16"/>
      <c r="AJ53" s="16"/>
      <c r="AK53" s="16"/>
      <c r="AL53" s="16"/>
      <c r="AM53" s="16"/>
      <c r="AN53" s="16"/>
      <c r="AO53" s="16"/>
      <c r="AP53" s="16"/>
      <c r="AQ53" s="16"/>
      <c r="AR53" s="102"/>
    </row>
    <row r="54" spans="1:44" s="70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3"/>
      <c r="AI54" s="16"/>
      <c r="AJ54" s="16"/>
      <c r="AK54" s="16"/>
      <c r="AL54" s="16"/>
      <c r="AM54" s="16"/>
      <c r="AN54" s="16"/>
      <c r="AO54" s="16"/>
      <c r="AP54" s="16"/>
      <c r="AQ54" s="16"/>
      <c r="AR54" s="102"/>
    </row>
    <row r="55" spans="1:44" s="70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3"/>
      <c r="AI55" s="16"/>
      <c r="AJ55" s="16"/>
      <c r="AK55" s="16"/>
      <c r="AL55" s="16"/>
      <c r="AM55" s="16"/>
      <c r="AN55" s="16"/>
      <c r="AO55" s="16"/>
      <c r="AP55" s="16"/>
      <c r="AQ55" s="16"/>
      <c r="AR55" s="102"/>
    </row>
    <row r="56" spans="1:44" s="70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3"/>
      <c r="AI56" s="16"/>
      <c r="AJ56" s="16"/>
      <c r="AK56" s="16"/>
      <c r="AL56" s="16"/>
      <c r="AM56" s="16"/>
      <c r="AN56" s="16"/>
      <c r="AO56" s="16"/>
      <c r="AP56" s="16"/>
      <c r="AQ56" s="16"/>
      <c r="AR56" s="102"/>
    </row>
    <row r="57" spans="1:44" s="70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3"/>
      <c r="AI57" s="16"/>
      <c r="AJ57" s="16"/>
      <c r="AK57" s="16"/>
      <c r="AL57" s="16"/>
      <c r="AM57" s="16"/>
      <c r="AN57" s="16"/>
      <c r="AO57" s="16"/>
      <c r="AP57" s="16"/>
      <c r="AQ57" s="16"/>
      <c r="AR57" s="102"/>
    </row>
    <row r="58" spans="1:44" s="70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3"/>
      <c r="AI58" s="16"/>
      <c r="AJ58" s="16"/>
      <c r="AK58" s="16"/>
      <c r="AL58" s="16"/>
      <c r="AM58" s="16"/>
      <c r="AN58" s="16"/>
      <c r="AO58" s="16"/>
      <c r="AP58" s="16"/>
      <c r="AQ58" s="16"/>
      <c r="AR58" s="102"/>
    </row>
    <row r="59" spans="1:44" s="70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3"/>
      <c r="AI59" s="16"/>
      <c r="AJ59" s="16"/>
      <c r="AK59" s="16"/>
      <c r="AL59" s="16"/>
      <c r="AM59" s="16"/>
      <c r="AN59" s="16"/>
      <c r="AO59" s="16"/>
      <c r="AP59" s="16"/>
      <c r="AQ59" s="16"/>
      <c r="AR59" s="102"/>
    </row>
    <row r="60" spans="1:44" s="70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3"/>
      <c r="AI60" s="16"/>
      <c r="AJ60" s="16"/>
      <c r="AK60" s="16"/>
      <c r="AL60" s="16"/>
      <c r="AM60" s="16"/>
      <c r="AN60" s="16"/>
      <c r="AO60" s="16"/>
      <c r="AP60" s="16"/>
      <c r="AQ60" s="16"/>
      <c r="AR60" s="102"/>
    </row>
    <row r="61" spans="1:44" s="70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3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70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3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70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3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70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3"/>
      <c r="AI64" s="16"/>
      <c r="AJ64" s="16"/>
      <c r="AK64" s="16"/>
      <c r="AL64" s="16"/>
      <c r="AM64" s="16"/>
      <c r="AN64" s="16"/>
      <c r="AO64" s="16"/>
      <c r="AP64" s="16"/>
      <c r="AQ64" s="16"/>
      <c r="AR64" s="133"/>
    </row>
    <row r="65" spans="1:44" s="70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3"/>
      <c r="AI65" s="16"/>
      <c r="AJ65" s="16"/>
      <c r="AK65" s="16"/>
      <c r="AL65" s="16"/>
      <c r="AM65" s="16"/>
      <c r="AN65" s="16"/>
      <c r="AO65" s="16"/>
      <c r="AP65" s="16"/>
      <c r="AQ65" s="16"/>
      <c r="AR65" s="133"/>
    </row>
    <row r="66" spans="1:44" s="70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3"/>
      <c r="AI66" s="16"/>
      <c r="AJ66" s="16"/>
      <c r="AK66" s="16"/>
      <c r="AL66" s="16"/>
      <c r="AM66" s="16"/>
      <c r="AN66" s="16"/>
      <c r="AO66" s="16"/>
      <c r="AP66" s="16"/>
      <c r="AQ66" s="16"/>
      <c r="AR66" s="133"/>
    </row>
    <row r="67" spans="1:44" s="70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3"/>
      <c r="AI67" s="16"/>
      <c r="AJ67" s="16"/>
      <c r="AK67" s="16"/>
      <c r="AL67" s="16"/>
      <c r="AM67" s="16"/>
      <c r="AN67" s="16"/>
      <c r="AO67" s="16"/>
      <c r="AP67" s="16"/>
      <c r="AQ67" s="16"/>
      <c r="AR67" s="133"/>
    </row>
    <row r="68" spans="1:44" s="70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3"/>
      <c r="AI68" s="16"/>
      <c r="AJ68" s="16"/>
      <c r="AK68" s="16"/>
      <c r="AL68" s="16"/>
      <c r="AM68" s="16"/>
      <c r="AN68" s="16"/>
      <c r="AO68" s="16"/>
      <c r="AP68" s="16"/>
      <c r="AQ68" s="16"/>
      <c r="AR68" s="133"/>
    </row>
    <row r="69" spans="1:44" s="70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3"/>
      <c r="AI69" s="16"/>
      <c r="AJ69" s="16"/>
      <c r="AK69" s="16"/>
      <c r="AL69" s="16"/>
      <c r="AM69" s="16"/>
      <c r="AN69" s="16"/>
      <c r="AO69" s="16"/>
      <c r="AP69" s="16"/>
      <c r="AQ69" s="16"/>
      <c r="AR69" s="133"/>
    </row>
    <row r="70" spans="1:44" s="70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3"/>
      <c r="AI70" s="16"/>
      <c r="AJ70" s="16"/>
      <c r="AK70" s="16"/>
      <c r="AL70" s="16"/>
      <c r="AM70" s="16"/>
      <c r="AN70" s="16"/>
      <c r="AO70" s="16"/>
      <c r="AP70" s="16"/>
      <c r="AQ70" s="16"/>
      <c r="AR70" s="133"/>
    </row>
    <row r="71" spans="1:44" s="70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3"/>
      <c r="AI71" s="16"/>
      <c r="AJ71" s="16"/>
      <c r="AK71" s="16"/>
      <c r="AL71" s="16"/>
      <c r="AM71" s="16"/>
      <c r="AN71" s="16"/>
      <c r="AO71" s="16"/>
      <c r="AP71" s="16"/>
      <c r="AQ71" s="16"/>
      <c r="AR71" s="133"/>
    </row>
    <row r="72" spans="1:44" s="70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3"/>
      <c r="AI72" s="16"/>
      <c r="AJ72" s="16"/>
      <c r="AK72" s="16"/>
      <c r="AL72" s="16"/>
      <c r="AM72" s="16"/>
      <c r="AN72" s="16"/>
      <c r="AO72" s="16"/>
      <c r="AP72" s="16"/>
      <c r="AQ72" s="16"/>
      <c r="AR72" s="133"/>
    </row>
    <row r="73" spans="1:44" s="70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3"/>
      <c r="AI73" s="16"/>
      <c r="AJ73" s="16"/>
      <c r="AK73" s="16"/>
      <c r="AL73" s="16"/>
      <c r="AM73" s="16"/>
      <c r="AN73" s="16"/>
      <c r="AO73" s="16"/>
      <c r="AP73" s="16"/>
      <c r="AQ73" s="16"/>
      <c r="AR73" s="133"/>
    </row>
    <row r="74" spans="1:44" s="70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3"/>
      <c r="AI74" s="16"/>
      <c r="AJ74" s="16"/>
      <c r="AK74" s="16"/>
      <c r="AL74" s="16"/>
      <c r="AM74" s="16"/>
      <c r="AN74" s="16"/>
      <c r="AO74" s="16"/>
      <c r="AP74" s="16"/>
      <c r="AQ74" s="16"/>
      <c r="AR74" s="133"/>
    </row>
    <row r="75" spans="1:44" s="70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3"/>
      <c r="AI75" s="16"/>
      <c r="AJ75" s="16"/>
      <c r="AK75" s="16"/>
      <c r="AL75" s="16"/>
      <c r="AM75" s="16"/>
      <c r="AN75" s="16"/>
      <c r="AO75" s="16"/>
      <c r="AP75" s="16"/>
      <c r="AQ75" s="16"/>
      <c r="AR75" s="133"/>
    </row>
    <row r="76" spans="1:44" s="70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3"/>
      <c r="AI76" s="16"/>
      <c r="AJ76" s="16"/>
      <c r="AK76" s="16"/>
      <c r="AL76" s="16"/>
      <c r="AM76" s="16"/>
      <c r="AN76" s="16"/>
      <c r="AO76" s="16"/>
      <c r="AP76" s="16"/>
      <c r="AQ76" s="16"/>
      <c r="AR76" s="133"/>
    </row>
    <row r="77" spans="1:44" s="70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3"/>
      <c r="AI77" s="16"/>
      <c r="AJ77" s="16"/>
      <c r="AK77" s="16"/>
      <c r="AL77" s="16"/>
      <c r="AM77" s="16"/>
      <c r="AN77" s="16"/>
      <c r="AO77" s="16"/>
      <c r="AP77" s="16"/>
      <c r="AQ77" s="16"/>
      <c r="AR77" s="133"/>
    </row>
    <row r="78" spans="1:44" s="70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93"/>
      <c r="AI78" s="16"/>
      <c r="AJ78" s="16"/>
      <c r="AK78" s="16"/>
      <c r="AL78" s="16"/>
      <c r="AM78" s="16"/>
      <c r="AN78" s="16"/>
      <c r="AO78" s="16"/>
      <c r="AP78" s="16"/>
      <c r="AQ78" s="16"/>
      <c r="AR78" s="133"/>
    </row>
    <row r="79" spans="1:44" s="70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93"/>
      <c r="AI79" s="16"/>
      <c r="AJ79" s="16"/>
      <c r="AK79" s="16"/>
      <c r="AL79" s="16"/>
      <c r="AM79" s="16"/>
      <c r="AN79" s="16"/>
      <c r="AO79" s="16"/>
      <c r="AP79" s="16"/>
      <c r="AQ79" s="16"/>
      <c r="AR79" s="133"/>
    </row>
    <row r="80" spans="1:44" s="70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93"/>
      <c r="AI80" s="16"/>
      <c r="AJ80" s="16"/>
      <c r="AK80" s="16"/>
      <c r="AL80" s="16"/>
      <c r="AM80" s="16"/>
      <c r="AN80" s="16"/>
      <c r="AO80" s="16"/>
      <c r="AP80" s="16"/>
      <c r="AQ80" s="16"/>
      <c r="AR80" s="133"/>
    </row>
    <row r="81" spans="1:44" s="70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93"/>
      <c r="AI81" s="16"/>
      <c r="AJ81" s="16"/>
      <c r="AK81" s="16"/>
      <c r="AL81" s="16"/>
      <c r="AM81" s="16"/>
      <c r="AN81" s="16"/>
      <c r="AO81" s="16"/>
      <c r="AP81" s="16"/>
      <c r="AQ81" s="16"/>
      <c r="AR81" s="133"/>
    </row>
    <row r="82" spans="1:44" s="70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93"/>
      <c r="AI82" s="16"/>
      <c r="AJ82" s="16"/>
      <c r="AK82" s="16"/>
      <c r="AL82" s="16"/>
      <c r="AM82" s="16"/>
      <c r="AN82" s="16"/>
      <c r="AO82" s="16"/>
      <c r="AP82" s="16"/>
      <c r="AQ82" s="16"/>
      <c r="AR82" s="133"/>
    </row>
    <row r="83" spans="1:44" s="70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3"/>
      <c r="AI83" s="16"/>
      <c r="AJ83" s="16"/>
      <c r="AK83" s="10"/>
      <c r="AL83" s="10"/>
      <c r="AM83" s="10"/>
      <c r="AN83" s="10"/>
      <c r="AO83" s="10"/>
      <c r="AP83" s="10"/>
      <c r="AQ83" s="10"/>
      <c r="AR83" s="133"/>
    </row>
    <row r="84" spans="1:44" s="70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3"/>
      <c r="AI84" s="16"/>
      <c r="AJ84" s="16"/>
      <c r="AK84" s="10"/>
      <c r="AL84" s="10"/>
      <c r="AM84" s="10"/>
      <c r="AN84" s="10"/>
      <c r="AO84" s="10"/>
      <c r="AP84" s="10"/>
      <c r="AQ84" s="10"/>
      <c r="AR84" s="133"/>
    </row>
    <row r="85" spans="1:44" s="70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3"/>
      <c r="AI85" s="16"/>
      <c r="AJ85" s="16"/>
      <c r="AK85" s="10"/>
      <c r="AL85" s="10"/>
      <c r="AM85" s="10"/>
      <c r="AN85" s="10"/>
      <c r="AO85" s="10"/>
      <c r="AP85" s="10"/>
      <c r="AQ85" s="10"/>
      <c r="AR85" s="133"/>
    </row>
    <row r="86" spans="1:44" s="70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3"/>
      <c r="AI86" s="16"/>
      <c r="AJ86" s="16"/>
      <c r="AK86" s="10"/>
      <c r="AL86" s="10"/>
      <c r="AM86" s="10"/>
      <c r="AN86" s="10"/>
      <c r="AO86" s="10"/>
      <c r="AP86" s="10"/>
      <c r="AQ86" s="10"/>
      <c r="AR86" s="133"/>
    </row>
    <row r="87" spans="1:44" s="70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3"/>
      <c r="AI87" s="16"/>
      <c r="AJ87" s="16"/>
      <c r="AK87" s="10"/>
      <c r="AL87" s="10"/>
      <c r="AM87" s="10"/>
      <c r="AN87" s="10"/>
      <c r="AO87" s="10"/>
      <c r="AP87" s="10"/>
      <c r="AQ87" s="10"/>
      <c r="AR87" s="133"/>
    </row>
    <row r="88" spans="1:44" s="70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3"/>
      <c r="AI88" s="16"/>
      <c r="AJ88" s="16"/>
      <c r="AK88" s="10"/>
      <c r="AL88" s="10"/>
      <c r="AM88" s="10"/>
      <c r="AN88" s="10"/>
      <c r="AO88" s="10"/>
      <c r="AP88" s="10"/>
      <c r="AQ88" s="10"/>
      <c r="AR88" s="133"/>
    </row>
    <row r="89" spans="1:44" s="70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3"/>
      <c r="AI89" s="16"/>
      <c r="AJ89" s="16"/>
      <c r="AK89" s="10"/>
      <c r="AL89" s="10"/>
      <c r="AM89" s="10"/>
      <c r="AN89" s="10"/>
      <c r="AO89" s="10"/>
      <c r="AP89" s="10"/>
      <c r="AQ89" s="10"/>
      <c r="AR89" s="133"/>
    </row>
    <row r="90" spans="1:44" s="70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3"/>
      <c r="AI90" s="16"/>
      <c r="AJ90" s="16"/>
      <c r="AK90" s="10"/>
      <c r="AL90" s="10"/>
      <c r="AM90" s="10"/>
      <c r="AN90" s="10"/>
      <c r="AO90" s="10"/>
      <c r="AP90" s="10"/>
      <c r="AQ90" s="10"/>
      <c r="AR90" s="133"/>
    </row>
    <row r="91" spans="1:44" s="70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3"/>
      <c r="AI91" s="16"/>
      <c r="AJ91" s="16"/>
      <c r="AK91" s="10"/>
      <c r="AL91" s="10"/>
      <c r="AM91" s="10"/>
      <c r="AN91" s="10"/>
      <c r="AO91" s="10"/>
      <c r="AP91" s="10"/>
      <c r="AQ91" s="10"/>
      <c r="AR91" s="133"/>
    </row>
    <row r="92" spans="1:44" s="70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3"/>
      <c r="AI92" s="16"/>
      <c r="AJ92" s="16"/>
      <c r="AK92" s="10"/>
      <c r="AL92" s="10"/>
      <c r="AM92" s="10"/>
      <c r="AN92" s="10"/>
      <c r="AO92" s="10"/>
      <c r="AP92" s="10"/>
      <c r="AQ92" s="10"/>
      <c r="AR92" s="133"/>
    </row>
    <row r="93" spans="1:44" s="70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3"/>
      <c r="AI93" s="16"/>
      <c r="AJ93" s="16"/>
      <c r="AK93" s="10"/>
      <c r="AL93" s="10"/>
      <c r="AM93" s="10"/>
      <c r="AN93" s="10"/>
      <c r="AO93" s="10"/>
      <c r="AP93" s="10"/>
      <c r="AQ93" s="10"/>
      <c r="AR93" s="133"/>
    </row>
    <row r="94" spans="1:44" s="70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3"/>
      <c r="AI94" s="16"/>
      <c r="AJ94" s="16"/>
      <c r="AK94" s="10"/>
      <c r="AL94" s="10"/>
      <c r="AM94" s="10"/>
      <c r="AN94" s="10"/>
      <c r="AO94" s="10"/>
      <c r="AP94" s="10"/>
      <c r="AQ94" s="10"/>
      <c r="AR94" s="133"/>
    </row>
    <row r="95" spans="1:44" s="70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3"/>
      <c r="AI95" s="16"/>
      <c r="AJ95" s="16"/>
      <c r="AK95" s="10"/>
      <c r="AL95" s="10"/>
      <c r="AM95" s="10"/>
      <c r="AN95" s="10"/>
      <c r="AO95" s="10"/>
      <c r="AP95" s="10"/>
      <c r="AQ95" s="10"/>
      <c r="AR95" s="133"/>
    </row>
    <row r="96" spans="1:44" s="70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3"/>
      <c r="AI96" s="16"/>
      <c r="AJ96" s="16"/>
      <c r="AK96" s="10"/>
      <c r="AL96" s="10"/>
      <c r="AM96" s="10"/>
      <c r="AN96" s="10"/>
      <c r="AO96" s="10"/>
      <c r="AP96" s="10"/>
      <c r="AQ96" s="10"/>
      <c r="AR96" s="133"/>
    </row>
    <row r="97" spans="1:44" s="70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3"/>
      <c r="AI97" s="16"/>
      <c r="AJ97" s="16"/>
      <c r="AK97" s="10"/>
      <c r="AL97" s="10"/>
      <c r="AM97" s="10"/>
      <c r="AN97" s="10"/>
      <c r="AO97" s="10"/>
      <c r="AP97" s="10"/>
      <c r="AQ97" s="10"/>
      <c r="AR97" s="133"/>
    </row>
    <row r="98" spans="1:44" s="70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3"/>
      <c r="AI98" s="16"/>
      <c r="AJ98" s="16"/>
      <c r="AK98" s="10"/>
      <c r="AL98" s="10"/>
      <c r="AM98" s="10"/>
      <c r="AN98" s="10"/>
      <c r="AO98" s="10"/>
      <c r="AP98" s="10"/>
      <c r="AQ98" s="10"/>
      <c r="AR98" s="133"/>
    </row>
    <row r="99" spans="1:44" s="70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3"/>
      <c r="AI99" s="16"/>
      <c r="AJ99" s="16"/>
      <c r="AK99" s="10"/>
      <c r="AL99" s="10"/>
      <c r="AM99" s="10"/>
      <c r="AN99" s="10"/>
      <c r="AO99" s="10"/>
      <c r="AP99" s="10"/>
      <c r="AQ99" s="10"/>
      <c r="AR99" s="133"/>
    </row>
    <row r="100" spans="1:44" s="70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3"/>
      <c r="AI100" s="16"/>
      <c r="AJ100" s="16"/>
      <c r="AK100" s="10"/>
      <c r="AL100" s="10"/>
      <c r="AM100" s="10"/>
      <c r="AN100" s="10"/>
      <c r="AO100" s="10"/>
      <c r="AP100" s="10"/>
      <c r="AQ100" s="10"/>
      <c r="AR100" s="133"/>
    </row>
    <row r="101" spans="1:44" s="70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3"/>
      <c r="AI101" s="16"/>
      <c r="AJ101" s="16"/>
      <c r="AK101" s="10"/>
      <c r="AL101" s="10"/>
      <c r="AM101" s="10"/>
      <c r="AN101" s="10"/>
      <c r="AO101" s="10"/>
      <c r="AP101" s="10"/>
      <c r="AQ101" s="10"/>
      <c r="AR101" s="133"/>
    </row>
    <row r="102" spans="1:44" s="70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3"/>
      <c r="AI102" s="16"/>
      <c r="AJ102" s="16"/>
      <c r="AK102" s="10"/>
      <c r="AL102" s="10"/>
      <c r="AM102" s="10"/>
      <c r="AN102" s="10"/>
      <c r="AO102" s="10"/>
      <c r="AP102" s="10"/>
      <c r="AQ102" s="10"/>
      <c r="AR102" s="133"/>
    </row>
    <row r="103" spans="1:44" s="70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3"/>
      <c r="AI103" s="16"/>
      <c r="AJ103" s="16"/>
      <c r="AK103" s="10"/>
      <c r="AL103" s="10"/>
      <c r="AM103" s="10"/>
      <c r="AN103" s="10"/>
      <c r="AO103" s="10"/>
      <c r="AP103" s="10"/>
      <c r="AQ103" s="10"/>
      <c r="AR103" s="133"/>
    </row>
    <row r="104" spans="1:44" s="70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3"/>
      <c r="AI104" s="16"/>
      <c r="AJ104" s="16"/>
      <c r="AK104" s="10"/>
      <c r="AL104" s="10"/>
      <c r="AM104" s="10"/>
      <c r="AN104" s="10"/>
      <c r="AO104" s="10"/>
      <c r="AP104" s="10"/>
      <c r="AQ104" s="10"/>
      <c r="AR104" s="133"/>
    </row>
    <row r="105" spans="1:44" s="70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3"/>
      <c r="AI105" s="16"/>
      <c r="AJ105" s="16"/>
      <c r="AK105" s="10"/>
      <c r="AL105" s="10"/>
      <c r="AM105" s="10"/>
      <c r="AN105" s="10"/>
      <c r="AO105" s="10"/>
      <c r="AP105" s="10"/>
      <c r="AQ105" s="10"/>
      <c r="AR105" s="133"/>
    </row>
    <row r="106" spans="1:44" s="70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3"/>
      <c r="AI106" s="16"/>
      <c r="AJ106" s="16"/>
      <c r="AK106" s="10"/>
      <c r="AL106" s="10"/>
      <c r="AM106" s="10"/>
      <c r="AN106" s="10"/>
      <c r="AO106" s="10"/>
      <c r="AP106" s="10"/>
      <c r="AQ106" s="10"/>
      <c r="AR106" s="133"/>
    </row>
    <row r="107" spans="1:44" s="70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3"/>
      <c r="AI107" s="16"/>
      <c r="AJ107" s="16"/>
      <c r="AK107" s="10"/>
      <c r="AL107" s="10"/>
      <c r="AM107" s="10"/>
      <c r="AN107" s="10"/>
      <c r="AO107" s="10"/>
      <c r="AP107" s="10"/>
      <c r="AQ107" s="10"/>
      <c r="AR107" s="133"/>
    </row>
    <row r="108" spans="1:44" s="70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3"/>
      <c r="AI108" s="16"/>
      <c r="AJ108" s="16"/>
      <c r="AK108" s="10"/>
      <c r="AL108" s="10"/>
      <c r="AM108" s="10"/>
      <c r="AN108" s="10"/>
      <c r="AO108" s="10"/>
      <c r="AP108" s="10"/>
      <c r="AQ108" s="10"/>
      <c r="AR108" s="133"/>
    </row>
    <row r="109" spans="1:44" s="70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3"/>
      <c r="AI109" s="16"/>
      <c r="AJ109" s="16"/>
      <c r="AK109" s="10"/>
      <c r="AL109" s="10"/>
      <c r="AM109" s="10"/>
      <c r="AN109" s="10"/>
      <c r="AO109" s="10"/>
      <c r="AP109" s="10"/>
      <c r="AQ109" s="10"/>
      <c r="AR109" s="133"/>
    </row>
    <row r="110" spans="1:44" s="70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3"/>
      <c r="AI110" s="16"/>
      <c r="AJ110" s="16"/>
      <c r="AK110" s="10"/>
      <c r="AL110" s="10"/>
      <c r="AM110" s="10"/>
      <c r="AN110" s="10"/>
      <c r="AO110" s="10"/>
      <c r="AP110" s="10"/>
      <c r="AQ110" s="10"/>
      <c r="AR110" s="133"/>
    </row>
    <row r="111" spans="1:44" s="70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3"/>
      <c r="AI111" s="16"/>
      <c r="AJ111" s="16"/>
      <c r="AK111" s="10"/>
      <c r="AL111" s="10"/>
      <c r="AM111" s="10"/>
      <c r="AN111" s="10"/>
      <c r="AO111" s="10"/>
      <c r="AP111" s="10"/>
      <c r="AQ111" s="10"/>
      <c r="AR111" s="133"/>
    </row>
    <row r="112" spans="1:44" s="70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3"/>
      <c r="AI112" s="16"/>
      <c r="AJ112" s="16"/>
      <c r="AK112" s="10"/>
      <c r="AL112" s="10"/>
      <c r="AM112" s="10"/>
      <c r="AN112" s="10"/>
      <c r="AO112" s="10"/>
      <c r="AP112" s="10"/>
      <c r="AQ112" s="10"/>
      <c r="AR112" s="133"/>
    </row>
    <row r="113" spans="1:44" s="70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3"/>
      <c r="AI113" s="16"/>
      <c r="AJ113" s="16"/>
      <c r="AK113" s="10"/>
      <c r="AL113" s="10"/>
      <c r="AM113" s="10"/>
      <c r="AN113" s="10"/>
      <c r="AO113" s="10"/>
      <c r="AP113" s="10"/>
      <c r="AQ113" s="10"/>
      <c r="AR113" s="133"/>
    </row>
    <row r="114" spans="1:44" s="70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3"/>
      <c r="AI114" s="16"/>
      <c r="AJ114" s="16"/>
      <c r="AK114" s="10"/>
      <c r="AL114" s="10"/>
      <c r="AM114" s="10"/>
      <c r="AN114" s="10"/>
      <c r="AO114" s="10"/>
      <c r="AP114" s="10"/>
      <c r="AQ114" s="10"/>
      <c r="AR114" s="133"/>
    </row>
    <row r="115" spans="1:44" s="70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3"/>
      <c r="AI115" s="16"/>
      <c r="AJ115" s="16"/>
      <c r="AK115" s="10"/>
      <c r="AL115" s="10"/>
      <c r="AM115" s="10"/>
      <c r="AN115" s="10"/>
      <c r="AO115" s="10"/>
      <c r="AP115" s="10"/>
      <c r="AQ115" s="10"/>
      <c r="AR115" s="133"/>
    </row>
    <row r="116" spans="1:44" s="70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3"/>
      <c r="AI116" s="16"/>
      <c r="AJ116" s="16"/>
      <c r="AK116" s="10"/>
      <c r="AL116" s="10"/>
      <c r="AM116" s="10"/>
      <c r="AN116" s="10"/>
      <c r="AO116" s="10"/>
      <c r="AP116" s="10"/>
      <c r="AQ116" s="10"/>
      <c r="AR116" s="133"/>
    </row>
    <row r="117" spans="1:44" s="70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3"/>
      <c r="AI117" s="16"/>
      <c r="AJ117" s="16"/>
      <c r="AK117" s="10"/>
      <c r="AL117" s="10"/>
      <c r="AM117" s="10"/>
      <c r="AN117" s="10"/>
      <c r="AO117" s="10"/>
      <c r="AP117" s="10"/>
      <c r="AQ117" s="10"/>
      <c r="AR117" s="133"/>
    </row>
    <row r="118" spans="1:44" s="70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3"/>
      <c r="AI118" s="16"/>
      <c r="AJ118" s="16"/>
      <c r="AK118" s="10"/>
      <c r="AL118" s="10"/>
      <c r="AM118" s="10"/>
      <c r="AN118" s="10"/>
      <c r="AO118" s="10"/>
      <c r="AP118" s="10"/>
      <c r="AQ118" s="10"/>
      <c r="AR118" s="133"/>
    </row>
    <row r="119" spans="1:44" s="70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3"/>
      <c r="AI119" s="16"/>
      <c r="AJ119" s="16"/>
      <c r="AK119" s="10"/>
      <c r="AL119" s="10"/>
      <c r="AM119" s="10"/>
      <c r="AN119" s="10"/>
      <c r="AO119" s="10"/>
      <c r="AP119" s="10"/>
      <c r="AQ119" s="10"/>
      <c r="AR119" s="133"/>
    </row>
    <row r="120" spans="1:44" s="70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3"/>
      <c r="AI120" s="16"/>
      <c r="AJ120" s="16"/>
      <c r="AK120" s="10"/>
      <c r="AL120" s="10"/>
      <c r="AM120" s="10"/>
      <c r="AN120" s="10"/>
      <c r="AO120" s="10"/>
      <c r="AP120" s="10"/>
      <c r="AQ120" s="10"/>
      <c r="AR120" s="133"/>
    </row>
    <row r="121" spans="1:44" s="70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3"/>
      <c r="AI121" s="16"/>
      <c r="AJ121" s="16"/>
      <c r="AK121" s="10"/>
      <c r="AL121" s="10"/>
      <c r="AM121" s="10"/>
      <c r="AN121" s="10"/>
      <c r="AO121" s="10"/>
      <c r="AP121" s="10"/>
      <c r="AQ121" s="10"/>
      <c r="AR121" s="133"/>
    </row>
    <row r="122" spans="1:44" s="70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3"/>
      <c r="AI122" s="16"/>
      <c r="AJ122" s="16"/>
      <c r="AK122" s="10"/>
      <c r="AL122" s="10"/>
      <c r="AM122" s="10"/>
      <c r="AN122" s="10"/>
      <c r="AO122" s="10"/>
      <c r="AP122" s="10"/>
      <c r="AQ122" s="10"/>
      <c r="AR122" s="133"/>
    </row>
    <row r="123" spans="1:44" s="70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3"/>
      <c r="AI123" s="16"/>
      <c r="AJ123" s="16"/>
      <c r="AK123" s="10"/>
      <c r="AL123" s="10"/>
      <c r="AM123" s="10"/>
      <c r="AN123" s="10"/>
      <c r="AO123" s="10"/>
      <c r="AP123" s="10"/>
      <c r="AQ123" s="10"/>
      <c r="AR123" s="133"/>
    </row>
    <row r="124" spans="1:44" s="70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3"/>
      <c r="AI124" s="16"/>
      <c r="AJ124" s="16"/>
      <c r="AK124" s="10"/>
      <c r="AL124" s="10"/>
      <c r="AM124" s="10"/>
      <c r="AN124" s="10"/>
      <c r="AO124" s="10"/>
      <c r="AP124" s="10"/>
      <c r="AQ124" s="10"/>
      <c r="AR124" s="133"/>
    </row>
    <row r="125" spans="1:44" s="70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3"/>
      <c r="AI125" s="16"/>
      <c r="AJ125" s="16"/>
      <c r="AK125" s="10"/>
      <c r="AL125" s="10"/>
      <c r="AM125" s="10"/>
      <c r="AN125" s="10"/>
      <c r="AO125" s="10"/>
      <c r="AP125" s="10"/>
      <c r="AQ125" s="10"/>
      <c r="AR125" s="133"/>
    </row>
    <row r="126" spans="1:44" s="70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3"/>
      <c r="AI126" s="16"/>
      <c r="AJ126" s="16"/>
      <c r="AK126" s="10"/>
      <c r="AL126" s="10"/>
      <c r="AM126" s="10"/>
      <c r="AN126" s="10"/>
      <c r="AO126" s="10"/>
      <c r="AP126" s="10"/>
      <c r="AQ126" s="10"/>
      <c r="AR126" s="133"/>
    </row>
    <row r="127" spans="1:44" s="70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3"/>
      <c r="AI127" s="16"/>
      <c r="AJ127" s="16"/>
      <c r="AK127" s="10"/>
      <c r="AL127" s="10"/>
      <c r="AM127" s="10"/>
      <c r="AN127" s="10"/>
      <c r="AO127" s="10"/>
      <c r="AP127" s="10"/>
      <c r="AQ127" s="10"/>
      <c r="AR127" s="133"/>
    </row>
    <row r="128" spans="1:44" s="70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3"/>
      <c r="AI128" s="16"/>
      <c r="AJ128" s="16"/>
      <c r="AK128" s="10"/>
      <c r="AL128" s="10"/>
      <c r="AM128" s="10"/>
      <c r="AN128" s="10"/>
      <c r="AO128" s="10"/>
      <c r="AP128" s="10"/>
      <c r="AQ128" s="10"/>
      <c r="AR128" s="133"/>
    </row>
    <row r="129" spans="1:44" s="70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3"/>
      <c r="AI129" s="16"/>
      <c r="AJ129" s="16"/>
      <c r="AK129" s="10"/>
      <c r="AL129" s="10"/>
      <c r="AM129" s="10"/>
      <c r="AN129" s="10"/>
      <c r="AO129" s="10"/>
      <c r="AP129" s="10"/>
      <c r="AQ129" s="10"/>
      <c r="AR129" s="133"/>
    </row>
    <row r="130" spans="1:44" s="70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3"/>
      <c r="AI130" s="16"/>
      <c r="AJ130" s="16"/>
      <c r="AK130" s="10"/>
      <c r="AL130" s="10"/>
      <c r="AM130" s="10"/>
      <c r="AN130" s="10"/>
      <c r="AO130" s="10"/>
      <c r="AP130" s="10"/>
      <c r="AQ130" s="10"/>
      <c r="AR130" s="133"/>
    </row>
    <row r="131" spans="1:44" s="70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3"/>
      <c r="AI131" s="16"/>
      <c r="AJ131" s="16"/>
      <c r="AK131" s="10"/>
      <c r="AL131" s="10"/>
      <c r="AM131" s="10"/>
      <c r="AN131" s="10"/>
      <c r="AO131" s="10"/>
      <c r="AP131" s="10"/>
      <c r="AQ131" s="10"/>
      <c r="AR131" s="133"/>
    </row>
    <row r="132" spans="1:44" s="70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3"/>
      <c r="AI132" s="16"/>
      <c r="AJ132" s="16"/>
      <c r="AK132" s="10"/>
      <c r="AL132" s="10"/>
      <c r="AM132" s="10"/>
      <c r="AN132" s="10"/>
      <c r="AO132" s="10"/>
      <c r="AP132" s="10"/>
      <c r="AQ132" s="10"/>
      <c r="AR132" s="133"/>
    </row>
    <row r="133" spans="1:44" s="70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3"/>
      <c r="AI133" s="16"/>
      <c r="AJ133" s="16"/>
      <c r="AK133" s="10"/>
      <c r="AL133" s="10"/>
      <c r="AM133" s="10"/>
      <c r="AN133" s="10"/>
      <c r="AO133" s="10"/>
      <c r="AP133" s="10"/>
      <c r="AQ133" s="10"/>
      <c r="AR133" s="133"/>
    </row>
    <row r="134" spans="1:44" s="70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3"/>
      <c r="AI134" s="16"/>
      <c r="AJ134" s="16"/>
      <c r="AK134" s="10"/>
      <c r="AL134" s="10"/>
      <c r="AM134" s="10"/>
      <c r="AN134" s="10"/>
      <c r="AO134" s="10"/>
      <c r="AP134" s="10"/>
      <c r="AQ134" s="10"/>
      <c r="AR134" s="133"/>
    </row>
    <row r="135" spans="1:44" s="70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3"/>
      <c r="AI135" s="16"/>
      <c r="AJ135" s="16"/>
      <c r="AK135" s="10"/>
      <c r="AL135" s="10"/>
      <c r="AM135" s="10"/>
      <c r="AN135" s="10"/>
      <c r="AO135" s="10"/>
      <c r="AP135" s="10"/>
      <c r="AQ135" s="10"/>
      <c r="AR135" s="133"/>
    </row>
    <row r="136" spans="1:44" s="70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3"/>
      <c r="AI136" s="16"/>
      <c r="AJ136" s="16"/>
      <c r="AK136" s="10"/>
      <c r="AL136" s="10"/>
      <c r="AM136" s="10"/>
      <c r="AN136" s="10"/>
      <c r="AO136" s="10"/>
      <c r="AP136" s="10"/>
      <c r="AQ136" s="10"/>
      <c r="AR136" s="133"/>
    </row>
    <row r="137" spans="1:44" s="70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3"/>
      <c r="AI137" s="16"/>
      <c r="AJ137" s="16"/>
      <c r="AK137" s="10"/>
      <c r="AL137" s="10"/>
      <c r="AM137" s="10"/>
      <c r="AN137" s="10"/>
      <c r="AO137" s="10"/>
      <c r="AP137" s="10"/>
      <c r="AQ137" s="10"/>
      <c r="AR137" s="133"/>
    </row>
    <row r="138" spans="1:44" s="70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3"/>
      <c r="AI138" s="16"/>
      <c r="AJ138" s="16"/>
      <c r="AK138" s="10"/>
      <c r="AL138" s="10"/>
      <c r="AM138" s="10"/>
      <c r="AN138" s="10"/>
      <c r="AO138" s="10"/>
      <c r="AP138" s="10"/>
      <c r="AQ138" s="10"/>
      <c r="AR138" s="133"/>
    </row>
    <row r="139" spans="1:44" s="70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3"/>
      <c r="AI139" s="16"/>
      <c r="AJ139" s="16"/>
      <c r="AK139" s="10"/>
      <c r="AL139" s="10"/>
      <c r="AM139" s="10"/>
      <c r="AN139" s="10"/>
      <c r="AO139" s="10"/>
      <c r="AP139" s="10"/>
      <c r="AQ139" s="10"/>
      <c r="AR139" s="133"/>
    </row>
    <row r="140" spans="1:44" s="70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3"/>
      <c r="AI140" s="16"/>
      <c r="AJ140" s="16"/>
      <c r="AK140" s="10"/>
      <c r="AL140" s="10"/>
      <c r="AM140" s="10"/>
      <c r="AN140" s="10"/>
      <c r="AO140" s="10"/>
      <c r="AP140" s="10"/>
      <c r="AQ140" s="10"/>
      <c r="AR140" s="133"/>
    </row>
    <row r="141" spans="1:44" s="70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3"/>
      <c r="AI141" s="16"/>
      <c r="AJ141" s="16"/>
      <c r="AK141" s="10"/>
      <c r="AL141" s="10"/>
      <c r="AM141" s="10"/>
      <c r="AN141" s="10"/>
      <c r="AO141" s="10"/>
      <c r="AP141" s="10"/>
      <c r="AQ141" s="10"/>
      <c r="AR141" s="133"/>
    </row>
    <row r="142" spans="1:44" s="70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3"/>
      <c r="AI142" s="16"/>
      <c r="AJ142" s="16"/>
      <c r="AK142" s="10"/>
      <c r="AL142" s="10"/>
      <c r="AM142" s="10"/>
      <c r="AN142" s="10"/>
      <c r="AO142" s="10"/>
      <c r="AP142" s="10"/>
      <c r="AQ142" s="10"/>
      <c r="AR142" s="133"/>
    </row>
    <row r="143" spans="1:44" s="70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3"/>
      <c r="AI143" s="16"/>
      <c r="AJ143" s="16"/>
      <c r="AK143" s="10"/>
      <c r="AL143" s="10"/>
      <c r="AM143" s="10"/>
      <c r="AN143" s="10"/>
      <c r="AO143" s="10"/>
      <c r="AP143" s="10"/>
      <c r="AQ143" s="10"/>
      <c r="AR143" s="133"/>
    </row>
    <row r="144" spans="1:44" s="70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3"/>
      <c r="AI144" s="16"/>
      <c r="AJ144" s="16"/>
      <c r="AK144" s="10"/>
      <c r="AL144" s="10"/>
      <c r="AM144" s="10"/>
      <c r="AN144" s="10"/>
      <c r="AO144" s="10"/>
      <c r="AP144" s="10"/>
      <c r="AQ144" s="10"/>
      <c r="AR144" s="133"/>
    </row>
    <row r="145" spans="1:44" s="70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3"/>
      <c r="AI145" s="16"/>
      <c r="AJ145" s="16"/>
      <c r="AK145" s="10"/>
      <c r="AL145" s="10"/>
      <c r="AM145" s="10"/>
      <c r="AN145" s="10"/>
      <c r="AO145" s="10"/>
      <c r="AP145" s="10"/>
      <c r="AQ145" s="10"/>
      <c r="AR145" s="133"/>
    </row>
    <row r="146" spans="1:44" s="70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3"/>
      <c r="AI146" s="16"/>
      <c r="AJ146" s="16"/>
      <c r="AK146" s="10"/>
      <c r="AL146" s="10"/>
      <c r="AM146" s="10"/>
      <c r="AN146" s="10"/>
      <c r="AO146" s="10"/>
      <c r="AP146" s="10"/>
      <c r="AQ146" s="10"/>
      <c r="AR146" s="133"/>
    </row>
    <row r="147" spans="1:44" s="70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3"/>
      <c r="AI147" s="16"/>
      <c r="AJ147" s="16"/>
      <c r="AK147" s="10"/>
      <c r="AL147" s="10"/>
      <c r="AM147" s="10"/>
      <c r="AN147" s="10"/>
      <c r="AO147" s="10"/>
      <c r="AP147" s="10"/>
      <c r="AQ147" s="10"/>
      <c r="AR147" s="133"/>
    </row>
    <row r="148" spans="1:44" s="70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3"/>
      <c r="AI148" s="16"/>
      <c r="AJ148" s="16"/>
      <c r="AK148" s="10"/>
      <c r="AL148" s="10"/>
      <c r="AM148" s="10"/>
      <c r="AN148" s="10"/>
      <c r="AO148" s="10"/>
      <c r="AP148" s="10"/>
      <c r="AQ148" s="10"/>
      <c r="AR148" s="133"/>
    </row>
    <row r="149" spans="1:44" s="70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3"/>
      <c r="AI149" s="16"/>
      <c r="AJ149" s="16"/>
      <c r="AK149" s="10"/>
      <c r="AL149" s="10"/>
      <c r="AM149" s="10"/>
      <c r="AN149" s="10"/>
      <c r="AO149" s="10"/>
      <c r="AP149" s="10"/>
      <c r="AQ149" s="10"/>
      <c r="AR149" s="133"/>
    </row>
    <row r="150" spans="1:44" s="70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3"/>
      <c r="AI150" s="16"/>
      <c r="AJ150" s="16"/>
      <c r="AK150" s="10"/>
      <c r="AL150" s="10"/>
      <c r="AM150" s="10"/>
      <c r="AN150" s="10"/>
      <c r="AO150" s="10"/>
      <c r="AP150" s="10"/>
      <c r="AQ150" s="10"/>
      <c r="AR150" s="133"/>
    </row>
    <row r="151" spans="1:44" s="70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3"/>
      <c r="AI151" s="16"/>
      <c r="AJ151" s="16"/>
      <c r="AK151" s="10"/>
      <c r="AL151" s="10"/>
      <c r="AM151" s="10"/>
      <c r="AN151" s="10"/>
      <c r="AO151" s="10"/>
      <c r="AP151" s="10"/>
      <c r="AQ151" s="10"/>
      <c r="AR151" s="133"/>
    </row>
    <row r="152" spans="1:44" s="70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3"/>
      <c r="AI152" s="16"/>
      <c r="AJ152" s="16"/>
      <c r="AK152" s="10"/>
      <c r="AL152" s="10"/>
      <c r="AM152" s="10"/>
      <c r="AN152" s="10"/>
      <c r="AO152" s="10"/>
      <c r="AP152" s="10"/>
      <c r="AQ152" s="10"/>
      <c r="AR152" s="133"/>
    </row>
    <row r="153" spans="1:44" s="70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3"/>
      <c r="AI153" s="16"/>
      <c r="AJ153" s="16"/>
      <c r="AK153" s="10"/>
      <c r="AL153" s="10"/>
      <c r="AM153" s="10"/>
      <c r="AN153" s="10"/>
      <c r="AO153" s="10"/>
      <c r="AP153" s="10"/>
      <c r="AQ153" s="10"/>
      <c r="AR153" s="133"/>
    </row>
    <row r="154" spans="1:44" s="70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3"/>
      <c r="AI154" s="16"/>
      <c r="AJ154" s="16"/>
      <c r="AK154" s="10"/>
      <c r="AL154" s="10"/>
      <c r="AM154" s="10"/>
      <c r="AN154" s="10"/>
      <c r="AO154" s="10"/>
      <c r="AP154" s="10"/>
      <c r="AQ154" s="10"/>
      <c r="AR154" s="133"/>
    </row>
    <row r="155" spans="1:44" s="70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3"/>
      <c r="AI155" s="16"/>
      <c r="AJ155" s="16"/>
      <c r="AK155" s="10"/>
      <c r="AL155" s="10"/>
      <c r="AM155" s="10"/>
      <c r="AN155" s="10"/>
      <c r="AO155" s="10"/>
      <c r="AP155" s="10"/>
      <c r="AQ155" s="10"/>
      <c r="AR155" s="133"/>
    </row>
    <row r="156" spans="1:44" s="70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3"/>
      <c r="AI156" s="16"/>
      <c r="AJ156" s="16"/>
      <c r="AK156" s="10"/>
      <c r="AL156" s="10"/>
      <c r="AM156" s="10"/>
      <c r="AN156" s="10"/>
      <c r="AO156" s="10"/>
      <c r="AP156" s="10"/>
      <c r="AQ156" s="10"/>
      <c r="AR156" s="133"/>
    </row>
    <row r="157" spans="1:44" s="70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3"/>
      <c r="AI157" s="16"/>
      <c r="AJ157" s="16"/>
      <c r="AK157" s="10"/>
      <c r="AL157" s="10"/>
      <c r="AM157" s="10"/>
      <c r="AN157" s="10"/>
      <c r="AO157" s="10"/>
      <c r="AP157" s="10"/>
      <c r="AQ157" s="10"/>
      <c r="AR157" s="133"/>
    </row>
    <row r="158" spans="1:44" s="70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3"/>
      <c r="AI158" s="16"/>
      <c r="AJ158" s="16"/>
      <c r="AK158" s="10"/>
      <c r="AL158" s="10"/>
      <c r="AM158" s="10"/>
      <c r="AN158" s="10"/>
      <c r="AO158" s="10"/>
      <c r="AP158" s="10"/>
      <c r="AQ158" s="10"/>
      <c r="AR158" s="133"/>
    </row>
    <row r="159" spans="1:44" s="70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3"/>
      <c r="AI159" s="16"/>
      <c r="AJ159" s="16"/>
      <c r="AK159" s="10"/>
      <c r="AL159" s="10"/>
      <c r="AM159" s="10"/>
      <c r="AN159" s="10"/>
      <c r="AO159" s="10"/>
      <c r="AP159" s="10"/>
      <c r="AQ159" s="10"/>
      <c r="AR159" s="133"/>
    </row>
    <row r="160" spans="1:44" s="70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3"/>
      <c r="AI160" s="16"/>
      <c r="AJ160" s="16"/>
      <c r="AK160" s="10"/>
      <c r="AL160" s="10"/>
      <c r="AM160" s="10"/>
      <c r="AN160" s="10"/>
      <c r="AO160" s="10"/>
      <c r="AP160" s="10"/>
      <c r="AQ160" s="10"/>
      <c r="AR160" s="133"/>
    </row>
    <row r="161" spans="1:44" s="70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3"/>
      <c r="AI161" s="16"/>
      <c r="AJ161" s="16"/>
      <c r="AK161" s="10"/>
      <c r="AL161" s="10"/>
      <c r="AM161" s="10"/>
      <c r="AN161" s="10"/>
      <c r="AO161" s="10"/>
      <c r="AP161" s="10"/>
      <c r="AQ161" s="10"/>
      <c r="AR161" s="133"/>
    </row>
    <row r="162" spans="1:44" s="70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3"/>
      <c r="AI162" s="16"/>
      <c r="AJ162" s="16"/>
      <c r="AK162" s="10"/>
      <c r="AL162" s="10"/>
      <c r="AM162" s="10"/>
      <c r="AN162" s="10"/>
      <c r="AO162" s="10"/>
      <c r="AP162" s="10"/>
      <c r="AQ162" s="10"/>
      <c r="AR162" s="133"/>
    </row>
    <row r="163" spans="1:44" s="70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3"/>
      <c r="AI163" s="16"/>
      <c r="AJ163" s="16"/>
      <c r="AK163" s="10"/>
      <c r="AL163" s="10"/>
      <c r="AM163" s="10"/>
      <c r="AN163" s="10"/>
      <c r="AO163" s="10"/>
      <c r="AP163" s="10"/>
      <c r="AQ163" s="10"/>
      <c r="AR163" s="133"/>
    </row>
    <row r="164" spans="1:44" s="70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3"/>
      <c r="AI164" s="16"/>
      <c r="AJ164" s="16"/>
      <c r="AK164" s="10"/>
      <c r="AL164" s="10"/>
      <c r="AM164" s="10"/>
      <c r="AN164" s="10"/>
      <c r="AO164" s="10"/>
      <c r="AP164" s="10"/>
      <c r="AQ164" s="10"/>
      <c r="AR164" s="133"/>
    </row>
    <row r="165" spans="1:44" s="70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3"/>
      <c r="AI165" s="16"/>
      <c r="AJ165" s="16"/>
      <c r="AK165" s="10"/>
      <c r="AL165" s="10"/>
      <c r="AM165" s="10"/>
      <c r="AN165" s="10"/>
      <c r="AO165" s="10"/>
      <c r="AP165" s="10"/>
      <c r="AQ165" s="10"/>
      <c r="AR165" s="133"/>
    </row>
    <row r="166" spans="1:44" s="70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3"/>
      <c r="AI166" s="16"/>
      <c r="AJ166" s="16"/>
      <c r="AK166" s="10"/>
      <c r="AL166" s="10"/>
      <c r="AM166" s="10"/>
      <c r="AN166" s="10"/>
      <c r="AO166" s="10"/>
      <c r="AP166" s="10"/>
      <c r="AQ166" s="10"/>
      <c r="AR166" s="133"/>
    </row>
    <row r="167" spans="1:44" s="70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3"/>
      <c r="AI167" s="16"/>
      <c r="AJ167" s="16"/>
      <c r="AK167" s="10"/>
      <c r="AL167" s="10"/>
      <c r="AM167" s="10"/>
      <c r="AN167" s="10"/>
      <c r="AO167" s="10"/>
      <c r="AP167" s="10"/>
      <c r="AQ167" s="10"/>
      <c r="AR167" s="133"/>
    </row>
    <row r="168" spans="1:44" s="70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3"/>
      <c r="AI168" s="16"/>
      <c r="AJ168" s="16"/>
      <c r="AK168" s="10"/>
      <c r="AL168" s="10"/>
      <c r="AM168" s="10"/>
      <c r="AN168" s="10"/>
      <c r="AO168" s="10"/>
      <c r="AP168" s="10"/>
      <c r="AQ168" s="10"/>
      <c r="AR168" s="133"/>
    </row>
    <row r="169" spans="1:44" s="70" customFormat="1" ht="15" customHeight="1" x14ac:dyDescent="0.25">
      <c r="A169" s="7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3"/>
      <c r="AI169" s="16"/>
      <c r="AJ169" s="16"/>
      <c r="AK169" s="10"/>
      <c r="AL169" s="10"/>
      <c r="AM169" s="10"/>
      <c r="AN169" s="10"/>
      <c r="AO169" s="10"/>
      <c r="AP169" s="10"/>
      <c r="AQ169" s="10"/>
      <c r="AR169" s="133"/>
    </row>
    <row r="170" spans="1:44" s="70" customFormat="1" ht="15" customHeight="1" x14ac:dyDescent="0.25">
      <c r="A170" s="7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3"/>
      <c r="AI170" s="16"/>
      <c r="AJ170" s="16"/>
      <c r="AK170" s="10"/>
      <c r="AL170" s="10"/>
      <c r="AM170" s="10"/>
      <c r="AN170" s="10"/>
      <c r="AO170" s="10"/>
      <c r="AP170" s="10"/>
      <c r="AQ170" s="10"/>
      <c r="AR170" s="133"/>
    </row>
    <row r="171" spans="1:44" s="70" customFormat="1" ht="15" customHeight="1" x14ac:dyDescent="0.25">
      <c r="A171" s="7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93"/>
      <c r="AI171" s="16"/>
      <c r="AJ171" s="16"/>
      <c r="AK171" s="10"/>
      <c r="AL171" s="10"/>
      <c r="AM171" s="10"/>
      <c r="AN171" s="10"/>
      <c r="AO171" s="10"/>
      <c r="AP171" s="10"/>
      <c r="AQ171" s="10"/>
      <c r="AR171" s="133"/>
    </row>
    <row r="172" spans="1:44" s="70" customFormat="1" ht="15" customHeight="1" x14ac:dyDescent="0.25">
      <c r="A172" s="7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93"/>
      <c r="AI172" s="16"/>
      <c r="AJ172" s="16"/>
      <c r="AK172" s="10"/>
      <c r="AL172" s="10"/>
      <c r="AM172" s="10"/>
      <c r="AN172" s="10"/>
      <c r="AO172" s="10"/>
      <c r="AP172" s="10"/>
      <c r="AQ172" s="10"/>
      <c r="AR172" s="133"/>
    </row>
    <row r="173" spans="1:44" s="70" customFormat="1" ht="15" customHeight="1" x14ac:dyDescent="0.25">
      <c r="A173" s="71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93"/>
      <c r="AI173" s="16"/>
      <c r="AJ173" s="16"/>
      <c r="AK173" s="10"/>
      <c r="AL173" s="10"/>
      <c r="AM173" s="10"/>
      <c r="AN173" s="10"/>
      <c r="AO173" s="10"/>
      <c r="AP173" s="10"/>
      <c r="AQ173" s="10"/>
      <c r="AR173" s="133"/>
    </row>
    <row r="174" spans="1:44" s="70" customFormat="1" ht="15" customHeight="1" x14ac:dyDescent="0.25">
      <c r="A174" s="71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93"/>
      <c r="AI174" s="16"/>
      <c r="AJ174" s="16"/>
      <c r="AK174" s="10"/>
      <c r="AL174" s="10"/>
      <c r="AM174" s="10"/>
      <c r="AN174" s="10"/>
      <c r="AO174" s="10"/>
      <c r="AP174" s="10"/>
      <c r="AQ174" s="10"/>
      <c r="AR174" s="133"/>
    </row>
    <row r="175" spans="1:44" s="70" customFormat="1" ht="15" customHeight="1" x14ac:dyDescent="0.25">
      <c r="A175" s="71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7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93"/>
      <c r="AI175" s="16"/>
      <c r="AJ175" s="16"/>
      <c r="AK175" s="10"/>
      <c r="AL175" s="10"/>
      <c r="AM175" s="10"/>
      <c r="AN175" s="10"/>
      <c r="AO175" s="10"/>
      <c r="AP175" s="10"/>
      <c r="AQ175" s="10"/>
      <c r="AR175" s="133"/>
    </row>
    <row r="176" spans="1:44" ht="15" customHeight="1" x14ac:dyDescent="0.25">
      <c r="AG176" s="10"/>
      <c r="AH176" s="93"/>
      <c r="AI176" s="16"/>
      <c r="AJ176" s="16"/>
    </row>
    <row r="177" spans="2:43" ht="15" customHeight="1" x14ac:dyDescent="0.25">
      <c r="AG177" s="10"/>
      <c r="AH177" s="93"/>
      <c r="AI177" s="16"/>
      <c r="AJ177" s="16"/>
    </row>
    <row r="178" spans="2:43" ht="15" customHeight="1" x14ac:dyDescent="0.25">
      <c r="AG178" s="10"/>
      <c r="AH178" s="93"/>
      <c r="AI178" s="16"/>
      <c r="AJ178" s="16"/>
    </row>
    <row r="179" spans="2:43" ht="15" customHeight="1" x14ac:dyDescent="0.25">
      <c r="AG179" s="10"/>
      <c r="AH179" s="93"/>
      <c r="AI179" s="16"/>
      <c r="AJ179" s="16"/>
    </row>
    <row r="180" spans="2:43" ht="15" customHeight="1" x14ac:dyDescent="0.25">
      <c r="AG180" s="10"/>
      <c r="AH180" s="93"/>
      <c r="AI180" s="16"/>
      <c r="AJ180" s="16"/>
    </row>
    <row r="181" spans="2:43" ht="15" customHeight="1" x14ac:dyDescent="0.25">
      <c r="AG181" s="10"/>
      <c r="AH181" s="93"/>
      <c r="AI181" s="16"/>
      <c r="AJ181" s="16"/>
    </row>
    <row r="182" spans="2:43" ht="15" customHeight="1" x14ac:dyDescent="0.25">
      <c r="AG182" s="10"/>
      <c r="AH182" s="93"/>
      <c r="AI182" s="16"/>
      <c r="AJ182" s="16"/>
    </row>
    <row r="183" spans="2:43" ht="15" customHeight="1" x14ac:dyDescent="0.2"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133"/>
    </row>
    <row r="184" spans="2:43" ht="15" customHeight="1" x14ac:dyDescent="0.2"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</row>
    <row r="185" spans="2:43" ht="15" customHeight="1" x14ac:dyDescent="0.2"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</row>
    <row r="186" spans="2:43" ht="15" customHeight="1" x14ac:dyDescent="0.2"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</row>
    <row r="187" spans="2:43" ht="15" customHeight="1" x14ac:dyDescent="0.2"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</row>
    <row r="194" spans="2:43" ht="12.75" x14ac:dyDescent="0.2"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</row>
    <row r="195" spans="2:43" ht="12.75" x14ac:dyDescent="0.2"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</row>
    <row r="196" spans="2:43" ht="12.75" x14ac:dyDescent="0.2"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33"/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</row>
    <row r="197" spans="2:43" ht="12.75" x14ac:dyDescent="0.2"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</row>
    <row r="198" spans="2:43" ht="12.75" x14ac:dyDescent="0.2"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F198" s="133"/>
      <c r="AG198" s="133"/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</row>
    <row r="199" spans="2:43" ht="12.75" x14ac:dyDescent="0.2"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</row>
    <row r="200" spans="2:43" ht="12.75" x14ac:dyDescent="0.2"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F200" s="133"/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</row>
    <row r="201" spans="2:43" ht="12.75" x14ac:dyDescent="0.2"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</row>
    <row r="202" spans="2:43" ht="12.75" x14ac:dyDescent="0.2"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</row>
    <row r="203" spans="2:43" ht="12.75" x14ac:dyDescent="0.2"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133"/>
      <c r="AG203" s="133"/>
      <c r="AH203" s="133"/>
      <c r="AI203" s="133"/>
      <c r="AJ203" s="133"/>
      <c r="AK203" s="133"/>
      <c r="AL203" s="133"/>
      <c r="AM203" s="133"/>
      <c r="AN203" s="133"/>
      <c r="AO203" s="133"/>
      <c r="AP203" s="133"/>
      <c r="AQ203" s="133"/>
    </row>
    <row r="204" spans="2:43" ht="12.75" x14ac:dyDescent="0.2"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F204" s="133"/>
      <c r="AG204" s="133"/>
      <c r="AH204" s="133"/>
      <c r="AI204" s="133"/>
      <c r="AJ204" s="133"/>
      <c r="AK204" s="133"/>
      <c r="AL204" s="133"/>
      <c r="AM204" s="133"/>
      <c r="AN204" s="133"/>
      <c r="AO204" s="133"/>
      <c r="AP204" s="133"/>
      <c r="AQ204" s="133"/>
    </row>
    <row r="205" spans="2:43" ht="12.75" x14ac:dyDescent="0.2"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133"/>
      <c r="AP205" s="133"/>
      <c r="AQ205" s="133"/>
    </row>
    <row r="206" spans="2:43" ht="12.75" x14ac:dyDescent="0.2"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F206" s="133"/>
      <c r="AG206" s="133"/>
      <c r="AH206" s="133"/>
      <c r="AI206" s="133"/>
      <c r="AJ206" s="133"/>
      <c r="AK206" s="133"/>
      <c r="AL206" s="133"/>
      <c r="AM206" s="133"/>
      <c r="AN206" s="133"/>
      <c r="AO206" s="133"/>
      <c r="AP206" s="133"/>
      <c r="AQ206" s="133"/>
    </row>
    <row r="207" spans="2:43" ht="12.75" x14ac:dyDescent="0.2"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</row>
    <row r="208" spans="2:43" ht="12.75" x14ac:dyDescent="0.2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</row>
    <row r="209" spans="2:43" ht="12.75" x14ac:dyDescent="0.2"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</row>
    <row r="210" spans="2:43" ht="12.75" x14ac:dyDescent="0.2"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</row>
    <row r="211" spans="2:43" ht="12.75" x14ac:dyDescent="0.2"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</row>
    <row r="212" spans="2:43" ht="12.75" x14ac:dyDescent="0.2"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</row>
    <row r="216" spans="2:43" ht="12.75" x14ac:dyDescent="0.2"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  <c r="AG216" s="133"/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</row>
    <row r="217" spans="2:43" ht="12.75" x14ac:dyDescent="0.2"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</row>
    <row r="218" spans="2:43" ht="12.75" x14ac:dyDescent="0.2"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</row>
    <row r="219" spans="2:43" ht="12.75" x14ac:dyDescent="0.2"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133"/>
      <c r="AO219" s="133"/>
      <c r="AP219" s="133"/>
      <c r="AQ219" s="133"/>
    </row>
    <row r="220" spans="2:43" ht="12.75" x14ac:dyDescent="0.2"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</row>
    <row r="221" spans="2:43" ht="12.75" x14ac:dyDescent="0.2"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</row>
    <row r="222" spans="2:43" ht="12.75" x14ac:dyDescent="0.2"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3"/>
      <c r="AI222" s="133"/>
      <c r="AJ222" s="133"/>
      <c r="AK222" s="133"/>
      <c r="AL222" s="133"/>
      <c r="AM222" s="133"/>
      <c r="AN222" s="133"/>
      <c r="AO222" s="133"/>
      <c r="AP222" s="133"/>
      <c r="AQ222" s="133"/>
    </row>
    <row r="223" spans="2:43" ht="12.75" x14ac:dyDescent="0.2"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</row>
    <row r="224" spans="2:43" ht="12.75" x14ac:dyDescent="0.2"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</row>
    <row r="225" spans="2:43" ht="12.75" x14ac:dyDescent="0.2"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</row>
    <row r="226" spans="2:43" ht="12.75" x14ac:dyDescent="0.2"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</row>
    <row r="227" spans="2:43" ht="12.75" x14ac:dyDescent="0.2"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</row>
    <row r="228" spans="2:43" ht="12.75" x14ac:dyDescent="0.2"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3"/>
      <c r="AM228" s="133"/>
      <c r="AN228" s="133"/>
      <c r="AO228" s="133"/>
      <c r="AP228" s="133"/>
      <c r="AQ228" s="133"/>
    </row>
    <row r="229" spans="2:43" ht="12.75" x14ac:dyDescent="0.2"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</row>
    <row r="230" spans="2:43" ht="12.75" x14ac:dyDescent="0.2"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</row>
    <row r="231" spans="2:43" ht="12.75" x14ac:dyDescent="0.2"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</row>
    <row r="232" spans="2:43" ht="12.75" x14ac:dyDescent="0.2"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</row>
    <row r="233" spans="2:43" ht="12.75" x14ac:dyDescent="0.2"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133"/>
      <c r="AO233" s="133"/>
      <c r="AP233" s="133"/>
      <c r="AQ233" s="133"/>
    </row>
    <row r="234" spans="2:43" ht="12.75" x14ac:dyDescent="0.2"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F234" s="133"/>
      <c r="AG234" s="133"/>
      <c r="AH234" s="133"/>
      <c r="AI234" s="133"/>
      <c r="AJ234" s="133"/>
      <c r="AK234" s="133"/>
      <c r="AL234" s="133"/>
      <c r="AM234" s="133"/>
      <c r="AN234" s="133"/>
      <c r="AO234" s="133"/>
      <c r="AP234" s="133"/>
      <c r="AQ234" s="133"/>
    </row>
    <row r="235" spans="2:43" ht="12.75" x14ac:dyDescent="0.2"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133"/>
      <c r="AG235" s="133"/>
      <c r="AH235" s="133"/>
      <c r="AI235" s="133"/>
      <c r="AJ235" s="133"/>
      <c r="AK235" s="133"/>
      <c r="AL235" s="133"/>
      <c r="AM235" s="133"/>
      <c r="AN235" s="133"/>
      <c r="AO235" s="133"/>
      <c r="AP235" s="133"/>
      <c r="AQ235" s="133"/>
    </row>
    <row r="236" spans="2:43" ht="12.75" x14ac:dyDescent="0.2"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33"/>
      <c r="AK236" s="133"/>
      <c r="AL236" s="133"/>
      <c r="AM236" s="133"/>
      <c r="AN236" s="133"/>
      <c r="AO236" s="133"/>
      <c r="AP236" s="133"/>
      <c r="AQ236" s="133"/>
    </row>
    <row r="237" spans="2:43" ht="12.75" x14ac:dyDescent="0.2"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</row>
    <row r="238" spans="2:43" ht="12.75" x14ac:dyDescent="0.2"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F238" s="133"/>
      <c r="AG238" s="133"/>
      <c r="AH238" s="133"/>
      <c r="AI238" s="133"/>
      <c r="AJ238" s="133"/>
      <c r="AK238" s="133"/>
      <c r="AL238" s="133"/>
      <c r="AM238" s="133"/>
      <c r="AN238" s="133"/>
      <c r="AO238" s="133"/>
      <c r="AP238" s="133"/>
      <c r="AQ238" s="133"/>
    </row>
    <row r="239" spans="2:43" ht="12.75" x14ac:dyDescent="0.2"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F239" s="133"/>
      <c r="AG239" s="133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3"/>
    </row>
    <row r="240" spans="2:43" ht="12.75" x14ac:dyDescent="0.2"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F240" s="133"/>
      <c r="AG240" s="133"/>
      <c r="AH240" s="133"/>
      <c r="AI240" s="133"/>
      <c r="AJ240" s="133"/>
      <c r="AK240" s="133"/>
      <c r="AL240" s="133"/>
      <c r="AM240" s="133"/>
      <c r="AN240" s="133"/>
      <c r="AO240" s="133"/>
      <c r="AP240" s="133"/>
      <c r="AQ240" s="133"/>
    </row>
    <row r="241" spans="2:43" ht="12.75" x14ac:dyDescent="0.2"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F241" s="133"/>
      <c r="AG241" s="133"/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</row>
    <row r="242" spans="2:43" ht="12.75" x14ac:dyDescent="0.2"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F242" s="133"/>
      <c r="AG242" s="133"/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</row>
    <row r="243" spans="2:43" ht="12.75" x14ac:dyDescent="0.2"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F243" s="133"/>
      <c r="AG243" s="133"/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</row>
    <row r="244" spans="2:43" ht="12.75" x14ac:dyDescent="0.2"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F244" s="133"/>
      <c r="AG244" s="133"/>
      <c r="AH244" s="133"/>
      <c r="AI244" s="133"/>
      <c r="AJ244" s="133"/>
      <c r="AK244" s="133"/>
      <c r="AL244" s="133"/>
      <c r="AM244" s="133"/>
      <c r="AN244" s="133"/>
      <c r="AO244" s="133"/>
      <c r="AP244" s="133"/>
      <c r="AQ244" s="133"/>
    </row>
    <row r="245" spans="2:43" ht="12.75" x14ac:dyDescent="0.2"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F245" s="133"/>
      <c r="AG245" s="133"/>
      <c r="AH245" s="133"/>
      <c r="AI245" s="133"/>
      <c r="AJ245" s="133"/>
      <c r="AK245" s="133"/>
      <c r="AL245" s="133"/>
      <c r="AM245" s="133"/>
      <c r="AN245" s="133"/>
      <c r="AO245" s="133"/>
      <c r="AP245" s="133"/>
      <c r="AQ245" s="133"/>
    </row>
    <row r="246" spans="2:43" ht="12.75" x14ac:dyDescent="0.2"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33"/>
      <c r="AJ246" s="133"/>
      <c r="AK246" s="133"/>
      <c r="AL246" s="133"/>
      <c r="AM246" s="133"/>
      <c r="AN246" s="133"/>
      <c r="AO246" s="133"/>
      <c r="AP246" s="133"/>
      <c r="AQ246" s="133"/>
    </row>
    <row r="247" spans="2:43" ht="12.75" x14ac:dyDescent="0.2"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33"/>
      <c r="AG247" s="133"/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</row>
    <row r="251" spans="2:43" ht="12.75" x14ac:dyDescent="0.2"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F251" s="133"/>
      <c r="AG251" s="133"/>
      <c r="AH251" s="133"/>
      <c r="AI251" s="133"/>
      <c r="AJ251" s="133"/>
      <c r="AK251" s="133"/>
      <c r="AL251" s="133"/>
      <c r="AM251" s="133"/>
      <c r="AN251" s="133"/>
      <c r="AO251" s="133"/>
      <c r="AP251" s="133"/>
      <c r="AQ251" s="133"/>
    </row>
    <row r="252" spans="2:43" ht="12.75" x14ac:dyDescent="0.2"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F252" s="133"/>
      <c r="AG252" s="133"/>
      <c r="AH252" s="133"/>
      <c r="AI252" s="133"/>
      <c r="AJ252" s="133"/>
      <c r="AK252" s="133"/>
      <c r="AL252" s="133"/>
      <c r="AM252" s="133"/>
      <c r="AN252" s="133"/>
      <c r="AO252" s="133"/>
      <c r="AP252" s="133"/>
      <c r="AQ252" s="133"/>
    </row>
    <row r="253" spans="2:43" ht="12.75" x14ac:dyDescent="0.2"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33"/>
      <c r="AK253" s="133"/>
      <c r="AL253" s="133"/>
      <c r="AM253" s="133"/>
      <c r="AN253" s="133"/>
      <c r="AO253" s="133"/>
      <c r="AP253" s="133"/>
      <c r="AQ253" s="133"/>
    </row>
    <row r="254" spans="2:43" ht="12.75" x14ac:dyDescent="0.2"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</row>
    <row r="255" spans="2:43" ht="12.75" x14ac:dyDescent="0.2"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33"/>
      <c r="AK255" s="133"/>
      <c r="AL255" s="133"/>
      <c r="AM255" s="133"/>
      <c r="AN255" s="133"/>
      <c r="AO255" s="133"/>
      <c r="AP255" s="133"/>
      <c r="AQ255" s="133"/>
    </row>
    <row r="256" spans="2:43" ht="12.75" x14ac:dyDescent="0.2"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</row>
    <row r="257" spans="2:43" ht="12.75" x14ac:dyDescent="0.2"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F257" s="133"/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</row>
    <row r="258" spans="2:43" ht="12.75" x14ac:dyDescent="0.2"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F258" s="133"/>
      <c r="AG258" s="133"/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</row>
    <row r="259" spans="2:43" ht="12.75" x14ac:dyDescent="0.2"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3"/>
      <c r="AI259" s="133"/>
      <c r="AJ259" s="133"/>
      <c r="AK259" s="133"/>
      <c r="AL259" s="133"/>
      <c r="AM259" s="133"/>
      <c r="AN259" s="133"/>
      <c r="AO259" s="133"/>
      <c r="AP259" s="133"/>
      <c r="AQ259" s="133"/>
    </row>
    <row r="260" spans="2:43" ht="12.75" x14ac:dyDescent="0.2"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F260" s="133"/>
      <c r="AG260" s="133"/>
      <c r="AH260" s="133"/>
      <c r="AI260" s="133"/>
      <c r="AJ260" s="133"/>
      <c r="AK260" s="133"/>
      <c r="AL260" s="133"/>
      <c r="AM260" s="133"/>
      <c r="AN260" s="133"/>
      <c r="AO260" s="133"/>
      <c r="AP260" s="133"/>
      <c r="AQ260" s="133"/>
    </row>
    <row r="261" spans="2:43" ht="12.75" x14ac:dyDescent="0.2"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33"/>
      <c r="AK261" s="133"/>
      <c r="AL261" s="133"/>
      <c r="AM261" s="133"/>
      <c r="AN261" s="133"/>
      <c r="AO261" s="133"/>
      <c r="AP261" s="133"/>
      <c r="AQ261" s="133"/>
    </row>
    <row r="262" spans="2:43" ht="12.75" x14ac:dyDescent="0.2"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</row>
    <row r="263" spans="2:43" ht="12.75" x14ac:dyDescent="0.2"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133"/>
      <c r="AG263" s="133"/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</row>
    <row r="264" spans="2:43" ht="12.75" x14ac:dyDescent="0.2"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3"/>
      <c r="AO264" s="133"/>
      <c r="AP264" s="133"/>
      <c r="AQ264" s="133"/>
    </row>
    <row r="265" spans="2:43" ht="12.75" x14ac:dyDescent="0.2"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</row>
    <row r="266" spans="2:43" ht="12.75" x14ac:dyDescent="0.2"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F266" s="133"/>
      <c r="AG266" s="133"/>
      <c r="AH266" s="133"/>
      <c r="AI266" s="133"/>
      <c r="AJ266" s="133"/>
      <c r="AK266" s="133"/>
      <c r="AL266" s="133"/>
      <c r="AM266" s="133"/>
      <c r="AN266" s="133"/>
      <c r="AO266" s="133"/>
      <c r="AP266" s="133"/>
      <c r="AQ266" s="133"/>
    </row>
    <row r="267" spans="2:43" ht="12.75" x14ac:dyDescent="0.2"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133"/>
      <c r="AG267" s="133"/>
      <c r="AH267" s="133"/>
      <c r="AI267" s="133"/>
      <c r="AJ267" s="133"/>
      <c r="AK267" s="133"/>
      <c r="AL267" s="133"/>
      <c r="AM267" s="133"/>
      <c r="AN267" s="133"/>
      <c r="AO267" s="133"/>
      <c r="AP267" s="133"/>
      <c r="AQ267" s="133"/>
    </row>
    <row r="268" spans="2:43" ht="12.75" x14ac:dyDescent="0.2"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F268" s="133"/>
      <c r="AG268" s="133"/>
      <c r="AH268" s="133"/>
      <c r="AI268" s="133"/>
      <c r="AJ268" s="133"/>
      <c r="AK268" s="133"/>
      <c r="AL268" s="133"/>
      <c r="AM268" s="133"/>
      <c r="AN268" s="133"/>
      <c r="AO268" s="133"/>
      <c r="AP268" s="133"/>
      <c r="AQ268" s="133"/>
    </row>
    <row r="269" spans="2:43" ht="12.75" x14ac:dyDescent="0.2"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  <c r="AK269" s="133"/>
      <c r="AL269" s="133"/>
      <c r="AM269" s="133"/>
      <c r="AN269" s="133"/>
      <c r="AO269" s="133"/>
      <c r="AP269" s="133"/>
      <c r="AQ269" s="133"/>
    </row>
    <row r="270" spans="2:43" ht="12.75" x14ac:dyDescent="0.2"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  <c r="AK270" s="133"/>
      <c r="AL270" s="133"/>
      <c r="AM270" s="133"/>
      <c r="AN270" s="133"/>
      <c r="AO270" s="133"/>
      <c r="AP270" s="133"/>
      <c r="AQ270" s="133"/>
    </row>
    <row r="271" spans="2:43" ht="12.75" x14ac:dyDescent="0.2"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133"/>
      <c r="AO271" s="133"/>
      <c r="AP271" s="133"/>
      <c r="AQ271" s="133"/>
    </row>
    <row r="272" spans="2:43" ht="12.75" x14ac:dyDescent="0.2"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133"/>
      <c r="AO272" s="133"/>
      <c r="AP272" s="133"/>
      <c r="AQ272" s="133"/>
    </row>
    <row r="273" spans="2:43" ht="12.75" x14ac:dyDescent="0.2"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</row>
    <row r="274" spans="2:43" ht="12.75" x14ac:dyDescent="0.2"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133"/>
      <c r="AO274" s="133"/>
      <c r="AP274" s="133"/>
      <c r="AQ274" s="133"/>
    </row>
    <row r="275" spans="2:43" ht="12.75" x14ac:dyDescent="0.2"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</row>
    <row r="276" spans="2:43" ht="12.75" x14ac:dyDescent="0.2"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</row>
    <row r="277" spans="2:43" ht="12.75" x14ac:dyDescent="0.2"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3"/>
      <c r="AI277" s="133"/>
      <c r="AJ277" s="133"/>
      <c r="AK277" s="133"/>
      <c r="AL277" s="133"/>
      <c r="AM277" s="133"/>
      <c r="AN277" s="133"/>
      <c r="AO277" s="133"/>
      <c r="AP277" s="133"/>
      <c r="AQ277" s="133"/>
    </row>
    <row r="278" spans="2:43" ht="12.75" x14ac:dyDescent="0.2"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F278" s="133"/>
      <c r="AG278" s="133"/>
      <c r="AH278" s="133"/>
      <c r="AI278" s="133"/>
      <c r="AJ278" s="133"/>
      <c r="AK278" s="133"/>
      <c r="AL278" s="133"/>
      <c r="AM278" s="133"/>
      <c r="AN278" s="133"/>
      <c r="AO278" s="133"/>
      <c r="AP278" s="133"/>
      <c r="AQ278" s="133"/>
    </row>
    <row r="279" spans="2:43" ht="12.75" x14ac:dyDescent="0.2"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133"/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</row>
    <row r="280" spans="2:43" ht="12.75" x14ac:dyDescent="0.2"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</row>
    <row r="281" spans="2:43" ht="12.75" x14ac:dyDescent="0.2"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</row>
    <row r="282" spans="2:43" ht="12.75" x14ac:dyDescent="0.2"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133"/>
      <c r="AO282" s="133"/>
      <c r="AP282" s="133"/>
      <c r="AQ282" s="133"/>
    </row>
    <row r="283" spans="2:43" ht="12.75" x14ac:dyDescent="0.2"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133"/>
      <c r="AL283" s="133"/>
      <c r="AM283" s="133"/>
      <c r="AN283" s="133"/>
      <c r="AO283" s="133"/>
      <c r="AP283" s="133"/>
      <c r="AQ283" s="133"/>
    </row>
    <row r="284" spans="2:43" ht="12.75" x14ac:dyDescent="0.2"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  <c r="AE284" s="133"/>
      <c r="AF284" s="133"/>
      <c r="AG284" s="133"/>
      <c r="AH284" s="133"/>
      <c r="AI284" s="133"/>
      <c r="AJ284" s="133"/>
      <c r="AK284" s="133"/>
      <c r="AL284" s="133"/>
      <c r="AM284" s="133"/>
      <c r="AN284" s="133"/>
      <c r="AO284" s="133"/>
      <c r="AP284" s="133"/>
      <c r="AQ284" s="133"/>
    </row>
    <row r="285" spans="2:43" ht="12.75" x14ac:dyDescent="0.2"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</row>
    <row r="286" spans="2:43" ht="12.75" x14ac:dyDescent="0.2"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</row>
    <row r="287" spans="2:43" ht="12.75" x14ac:dyDescent="0.2"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  <c r="AI287" s="133"/>
      <c r="AJ287" s="133"/>
      <c r="AK287" s="133"/>
      <c r="AL287" s="133"/>
      <c r="AM287" s="133"/>
      <c r="AN287" s="133"/>
      <c r="AO287" s="133"/>
      <c r="AP287" s="133"/>
      <c r="AQ287" s="133"/>
    </row>
    <row r="288" spans="2:43" ht="12.75" x14ac:dyDescent="0.2"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  <c r="AE288" s="133"/>
      <c r="AF288" s="133"/>
      <c r="AG288" s="133"/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</row>
    <row r="289" spans="2:43" ht="12.75" x14ac:dyDescent="0.2"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  <c r="AE289" s="133"/>
      <c r="AF289" s="133"/>
      <c r="AG289" s="133"/>
      <c r="AH289" s="133"/>
      <c r="AI289" s="133"/>
      <c r="AJ289" s="133"/>
      <c r="AK289" s="133"/>
      <c r="AL289" s="133"/>
      <c r="AM289" s="133"/>
      <c r="AN289" s="133"/>
      <c r="AO289" s="133"/>
      <c r="AP289" s="133"/>
      <c r="AQ289" s="133"/>
    </row>
    <row r="290" spans="2:43" ht="12.75" x14ac:dyDescent="0.2"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  <c r="AE290" s="133"/>
      <c r="AF290" s="133"/>
      <c r="AG290" s="133"/>
      <c r="AH290" s="133"/>
      <c r="AI290" s="133"/>
      <c r="AJ290" s="133"/>
      <c r="AK290" s="133"/>
      <c r="AL290" s="133"/>
      <c r="AM290" s="133"/>
      <c r="AN290" s="133"/>
      <c r="AO290" s="133"/>
      <c r="AP290" s="133"/>
      <c r="AQ290" s="133"/>
    </row>
    <row r="291" spans="2:43" ht="12.75" x14ac:dyDescent="0.2"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  <c r="AE291" s="133"/>
      <c r="AF291" s="133"/>
      <c r="AG291" s="133"/>
      <c r="AH291" s="133"/>
      <c r="AI291" s="133"/>
      <c r="AJ291" s="133"/>
      <c r="AK291" s="133"/>
      <c r="AL291" s="133"/>
      <c r="AM291" s="133"/>
      <c r="AN291" s="133"/>
      <c r="AO291" s="133"/>
      <c r="AP291" s="133"/>
      <c r="AQ291" s="133"/>
    </row>
    <row r="292" spans="2:43" ht="12.75" x14ac:dyDescent="0.2"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  <c r="AE292" s="133"/>
      <c r="AF292" s="133"/>
      <c r="AG292" s="133"/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</row>
    <row r="293" spans="2:43" ht="12.75" x14ac:dyDescent="0.2"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33"/>
      <c r="AG293" s="133"/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</row>
    <row r="294" spans="2:43" ht="12.75" x14ac:dyDescent="0.2"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3"/>
      <c r="AE294" s="133"/>
      <c r="AF294" s="133"/>
      <c r="AG294" s="133"/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</row>
    <row r="295" spans="2:43" ht="12.75" x14ac:dyDescent="0.2"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  <c r="AE295" s="133"/>
      <c r="AF295" s="133"/>
      <c r="AG295" s="133"/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</row>
    <row r="296" spans="2:43" ht="12.75" x14ac:dyDescent="0.2"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</row>
    <row r="297" spans="2:43" ht="12.75" x14ac:dyDescent="0.2"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  <c r="AE297" s="133"/>
      <c r="AF297" s="133"/>
      <c r="AG297" s="133"/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</row>
    <row r="298" spans="2:43" ht="12.75" x14ac:dyDescent="0.2"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3"/>
      <c r="AE298" s="133"/>
      <c r="AF298" s="133"/>
      <c r="AG298" s="133"/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</row>
    <row r="299" spans="2:43" ht="12.75" x14ac:dyDescent="0.2"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133"/>
      <c r="AG299" s="133"/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</row>
    <row r="300" spans="2:43" ht="12.75" x14ac:dyDescent="0.2"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  <c r="AE300" s="133"/>
      <c r="AF300" s="133"/>
      <c r="AG300" s="133"/>
      <c r="AH300" s="133"/>
      <c r="AI300" s="133"/>
      <c r="AJ300" s="133"/>
      <c r="AK300" s="133"/>
      <c r="AL300" s="133"/>
      <c r="AM300" s="133"/>
      <c r="AN300" s="133"/>
      <c r="AO300" s="133"/>
      <c r="AP300" s="133"/>
      <c r="AQ300" s="133"/>
    </row>
    <row r="301" spans="2:43" ht="12.75" x14ac:dyDescent="0.2"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133"/>
      <c r="AG301" s="133"/>
      <c r="AH301" s="133"/>
      <c r="AI301" s="133"/>
      <c r="AJ301" s="133"/>
      <c r="AK301" s="133"/>
      <c r="AL301" s="133"/>
      <c r="AM301" s="133"/>
      <c r="AN301" s="133"/>
      <c r="AO301" s="133"/>
      <c r="AP301" s="133"/>
      <c r="AQ301" s="133"/>
    </row>
    <row r="302" spans="2:43" ht="12.75" x14ac:dyDescent="0.2"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  <c r="AE302" s="133"/>
      <c r="AF302" s="133"/>
      <c r="AG302" s="133"/>
      <c r="AH302" s="133"/>
      <c r="AI302" s="133"/>
      <c r="AJ302" s="133"/>
      <c r="AK302" s="133"/>
      <c r="AL302" s="133"/>
      <c r="AM302" s="133"/>
      <c r="AN302" s="133"/>
      <c r="AO302" s="133"/>
      <c r="AP302" s="133"/>
      <c r="AQ302" s="133"/>
    </row>
    <row r="303" spans="2:43" ht="12.75" x14ac:dyDescent="0.2"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  <c r="AE303" s="133"/>
      <c r="AF303" s="133"/>
      <c r="AG303" s="133"/>
      <c r="AH303" s="133"/>
      <c r="AI303" s="133"/>
      <c r="AJ303" s="133"/>
      <c r="AK303" s="133"/>
      <c r="AL303" s="133"/>
      <c r="AM303" s="133"/>
      <c r="AN303" s="133"/>
      <c r="AO303" s="133"/>
      <c r="AP303" s="133"/>
      <c r="AQ303" s="133"/>
    </row>
    <row r="304" spans="2:43" ht="12.75" x14ac:dyDescent="0.2"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  <c r="AE304" s="133"/>
      <c r="AF304" s="133"/>
      <c r="AG304" s="133"/>
      <c r="AH304" s="133"/>
      <c r="AI304" s="133"/>
      <c r="AJ304" s="133"/>
      <c r="AK304" s="133"/>
      <c r="AL304" s="133"/>
      <c r="AM304" s="133"/>
      <c r="AN304" s="133"/>
      <c r="AO304" s="133"/>
      <c r="AP304" s="133"/>
      <c r="AQ304" s="133"/>
    </row>
    <row r="305" spans="2:43" ht="12.75" x14ac:dyDescent="0.2"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  <c r="AE305" s="133"/>
      <c r="AF305" s="133"/>
      <c r="AG305" s="133"/>
      <c r="AH305" s="133"/>
      <c r="AI305" s="133"/>
      <c r="AJ305" s="133"/>
      <c r="AK305" s="133"/>
      <c r="AL305" s="133"/>
      <c r="AM305" s="133"/>
      <c r="AN305" s="133"/>
      <c r="AO305" s="133"/>
      <c r="AP305" s="133"/>
      <c r="AQ305" s="133"/>
    </row>
    <row r="306" spans="2:43" ht="12.75" x14ac:dyDescent="0.2"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  <c r="AE306" s="133"/>
      <c r="AF306" s="133"/>
      <c r="AG306" s="133"/>
      <c r="AH306" s="133"/>
      <c r="AI306" s="133"/>
      <c r="AJ306" s="133"/>
      <c r="AK306" s="133"/>
      <c r="AL306" s="133"/>
      <c r="AM306" s="133"/>
      <c r="AN306" s="133"/>
      <c r="AO306" s="133"/>
      <c r="AP306" s="133"/>
      <c r="AQ306" s="133"/>
    </row>
    <row r="307" spans="2:43" ht="12.75" x14ac:dyDescent="0.2"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  <c r="AE307" s="133"/>
      <c r="AF307" s="133"/>
      <c r="AG307" s="133"/>
      <c r="AH307" s="133"/>
      <c r="AI307" s="133"/>
      <c r="AJ307" s="133"/>
      <c r="AK307" s="133"/>
      <c r="AL307" s="133"/>
      <c r="AM307" s="133"/>
      <c r="AN307" s="133"/>
      <c r="AO307" s="133"/>
      <c r="AP307" s="133"/>
      <c r="AQ307" s="133"/>
    </row>
    <row r="308" spans="2:43" ht="12.75" x14ac:dyDescent="0.2"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  <c r="AE308" s="133"/>
      <c r="AF308" s="133"/>
      <c r="AG308" s="133"/>
      <c r="AH308" s="133"/>
      <c r="AI308" s="133"/>
      <c r="AJ308" s="133"/>
      <c r="AK308" s="133"/>
      <c r="AL308" s="133"/>
      <c r="AM308" s="133"/>
      <c r="AN308" s="133"/>
      <c r="AO308" s="133"/>
      <c r="AP308" s="133"/>
      <c r="AQ308" s="133"/>
    </row>
    <row r="309" spans="2:43" ht="12.75" x14ac:dyDescent="0.2"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133"/>
      <c r="AG309" s="133"/>
      <c r="AH309" s="133"/>
      <c r="AI309" s="133"/>
      <c r="AJ309" s="133"/>
      <c r="AK309" s="133"/>
      <c r="AL309" s="133"/>
      <c r="AM309" s="133"/>
      <c r="AN309" s="133"/>
      <c r="AO309" s="133"/>
      <c r="AP309" s="133"/>
      <c r="AQ309" s="133"/>
    </row>
    <row r="310" spans="2:43" ht="12.75" x14ac:dyDescent="0.2"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  <c r="AE310" s="133"/>
      <c r="AF310" s="133"/>
      <c r="AG310" s="133"/>
      <c r="AH310" s="133"/>
      <c r="AI310" s="133"/>
      <c r="AJ310" s="133"/>
      <c r="AK310" s="133"/>
      <c r="AL310" s="133"/>
      <c r="AM310" s="133"/>
      <c r="AN310" s="133"/>
      <c r="AO310" s="133"/>
      <c r="AP310" s="133"/>
      <c r="AQ310" s="133"/>
    </row>
    <row r="370" spans="2:43" ht="12.75" x14ac:dyDescent="0.2"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3"/>
      <c r="AI370" s="133"/>
      <c r="AJ370" s="133"/>
      <c r="AK370" s="133"/>
      <c r="AL370" s="133"/>
      <c r="AM370" s="133"/>
      <c r="AN370" s="133"/>
      <c r="AO370" s="133"/>
      <c r="AP370" s="133"/>
      <c r="AQ370" s="133"/>
    </row>
    <row r="371" spans="2:43" ht="12.75" x14ac:dyDescent="0.2"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2:43" ht="12.75" x14ac:dyDescent="0.2"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  <c r="AB372" s="133"/>
      <c r="AC372" s="133"/>
      <c r="AD372" s="133"/>
      <c r="AE372" s="133"/>
      <c r="AF372" s="133"/>
      <c r="AG372" s="133"/>
      <c r="AH372" s="133"/>
      <c r="AI372" s="133"/>
      <c r="AJ372" s="133"/>
      <c r="AK372" s="133"/>
      <c r="AL372" s="133"/>
      <c r="AM372" s="133"/>
      <c r="AN372" s="133"/>
      <c r="AO372" s="133"/>
      <c r="AP372" s="133"/>
      <c r="AQ372" s="133"/>
    </row>
    <row r="376" spans="2:43" ht="12.75" x14ac:dyDescent="0.2"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H376" s="133"/>
      <c r="AI376" s="133"/>
      <c r="AJ376" s="133"/>
      <c r="AK376" s="133"/>
      <c r="AL376" s="133"/>
      <c r="AM376" s="133"/>
      <c r="AN376" s="133"/>
      <c r="AO376" s="133"/>
      <c r="AP376" s="133"/>
      <c r="AQ376" s="133"/>
    </row>
    <row r="377" spans="2:43" ht="12.75" x14ac:dyDescent="0.2"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  <c r="AK377" s="133"/>
      <c r="AL377" s="133"/>
      <c r="AM377" s="133"/>
      <c r="AN377" s="133"/>
      <c r="AO377" s="133"/>
      <c r="AP377" s="133"/>
      <c r="AQ377" s="133"/>
    </row>
    <row r="378" spans="2:43" ht="12.75" x14ac:dyDescent="0.2"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  <c r="AH378" s="133"/>
      <c r="AI378" s="133"/>
      <c r="AJ378" s="133"/>
      <c r="AK378" s="133"/>
      <c r="AL378" s="133"/>
      <c r="AM378" s="133"/>
      <c r="AN378" s="133"/>
      <c r="AO378" s="133"/>
      <c r="AP378" s="133"/>
      <c r="AQ378" s="133"/>
    </row>
    <row r="379" spans="2:43" ht="12.75" x14ac:dyDescent="0.2"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H379" s="133"/>
      <c r="AI379" s="133"/>
      <c r="AJ379" s="133"/>
      <c r="AK379" s="133"/>
      <c r="AL379" s="133"/>
      <c r="AM379" s="133"/>
      <c r="AN379" s="133"/>
      <c r="AO379" s="133"/>
      <c r="AP379" s="133"/>
      <c r="AQ379" s="133"/>
    </row>
    <row r="380" spans="2:43" ht="12.75" x14ac:dyDescent="0.2"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  <c r="AH380" s="133"/>
      <c r="AI380" s="133"/>
      <c r="AJ380" s="133"/>
      <c r="AK380" s="133"/>
      <c r="AL380" s="133"/>
      <c r="AM380" s="133"/>
      <c r="AN380" s="133"/>
      <c r="AO380" s="133"/>
      <c r="AP380" s="133"/>
      <c r="AQ380" s="133"/>
    </row>
    <row r="381" spans="2:43" ht="12.75" x14ac:dyDescent="0.2"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  <c r="AH381" s="133"/>
      <c r="AI381" s="133"/>
      <c r="AJ381" s="133"/>
      <c r="AK381" s="133"/>
      <c r="AL381" s="133"/>
      <c r="AM381" s="133"/>
      <c r="AN381" s="133"/>
      <c r="AO381" s="133"/>
      <c r="AP381" s="133"/>
      <c r="AQ381" s="133"/>
    </row>
    <row r="382" spans="2:43" ht="12.75" x14ac:dyDescent="0.2"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  <c r="AE382" s="133"/>
      <c r="AF382" s="133"/>
      <c r="AG382" s="133"/>
      <c r="AH382" s="133"/>
      <c r="AI382" s="133"/>
      <c r="AJ382" s="133"/>
      <c r="AK382" s="133"/>
      <c r="AL382" s="133"/>
      <c r="AM382" s="133"/>
      <c r="AN382" s="133"/>
      <c r="AO382" s="133"/>
      <c r="AP382" s="133"/>
      <c r="AQ382" s="133"/>
    </row>
    <row r="383" spans="2:43" ht="12.75" x14ac:dyDescent="0.2"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  <c r="AE383" s="133"/>
      <c r="AF383" s="133"/>
      <c r="AG383" s="133"/>
      <c r="AH383" s="133"/>
      <c r="AI383" s="133"/>
      <c r="AJ383" s="133"/>
      <c r="AK383" s="133"/>
      <c r="AL383" s="133"/>
      <c r="AM383" s="133"/>
      <c r="AN383" s="133"/>
      <c r="AO383" s="133"/>
      <c r="AP383" s="133"/>
      <c r="AQ383" s="133"/>
    </row>
    <row r="384" spans="2:43" ht="12.75" x14ac:dyDescent="0.2"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  <c r="AE384" s="133"/>
      <c r="AF384" s="133"/>
      <c r="AG384" s="133"/>
      <c r="AH384" s="133"/>
      <c r="AI384" s="133"/>
      <c r="AJ384" s="133"/>
      <c r="AK384" s="133"/>
      <c r="AL384" s="133"/>
      <c r="AM384" s="133"/>
      <c r="AN384" s="133"/>
      <c r="AO384" s="133"/>
      <c r="AP384" s="133"/>
      <c r="AQ384" s="133"/>
    </row>
    <row r="385" spans="2:43" ht="12.75" x14ac:dyDescent="0.2"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  <c r="AE385" s="133"/>
      <c r="AF385" s="133"/>
      <c r="AG385" s="133"/>
      <c r="AH385" s="133"/>
      <c r="AI385" s="133"/>
      <c r="AJ385" s="133"/>
      <c r="AK385" s="133"/>
      <c r="AL385" s="133"/>
      <c r="AM385" s="133"/>
      <c r="AN385" s="133"/>
      <c r="AO385" s="133"/>
      <c r="AP385" s="133"/>
      <c r="AQ385" s="133"/>
    </row>
    <row r="386" spans="2:43" ht="12.75" x14ac:dyDescent="0.2"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Q386" s="133"/>
    </row>
    <row r="387" spans="2:43" ht="12.75" x14ac:dyDescent="0.2"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</row>
    <row r="388" spans="2:43" ht="12.75" x14ac:dyDescent="0.2"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Q388" s="133"/>
    </row>
    <row r="389" spans="2:43" ht="12.75" x14ac:dyDescent="0.2"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Q389" s="133"/>
    </row>
    <row r="390" spans="2:43" ht="12.75" x14ac:dyDescent="0.2"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Q390" s="133"/>
    </row>
    <row r="391" spans="2:43" ht="12.75" x14ac:dyDescent="0.2"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</row>
    <row r="392" spans="2:43" ht="12.75" x14ac:dyDescent="0.2"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  <c r="AE392" s="133"/>
      <c r="AF392" s="133"/>
      <c r="AG392" s="133"/>
      <c r="AH392" s="133"/>
      <c r="AI392" s="133"/>
      <c r="AJ392" s="133"/>
      <c r="AK392" s="133"/>
      <c r="AL392" s="133"/>
      <c r="AM392" s="133"/>
      <c r="AN392" s="133"/>
      <c r="AO392" s="133"/>
      <c r="AP392" s="133"/>
      <c r="AQ392" s="133"/>
    </row>
    <row r="393" spans="2:43" ht="12.75" x14ac:dyDescent="0.2"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Q393" s="133"/>
    </row>
    <row r="394" spans="2:43" ht="12.75" x14ac:dyDescent="0.2"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Q394" s="133"/>
    </row>
    <row r="395" spans="2:43" ht="12.75" x14ac:dyDescent="0.2"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Q395" s="133"/>
    </row>
    <row r="396" spans="2:43" ht="12.75" x14ac:dyDescent="0.2"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  <c r="AE396" s="133"/>
      <c r="AF396" s="133"/>
      <c r="AG396" s="133"/>
      <c r="AH396" s="133"/>
      <c r="AI396" s="133"/>
      <c r="AJ396" s="133"/>
      <c r="AK396" s="133"/>
      <c r="AL396" s="133"/>
      <c r="AM396" s="133"/>
      <c r="AN396" s="133"/>
      <c r="AO396" s="133"/>
      <c r="AP396" s="133"/>
      <c r="AQ396" s="133"/>
    </row>
    <row r="397" spans="2:43" ht="12.75" x14ac:dyDescent="0.2"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  <c r="AE397" s="133"/>
      <c r="AF397" s="133"/>
      <c r="AG397" s="133"/>
      <c r="AH397" s="133"/>
      <c r="AI397" s="133"/>
      <c r="AJ397" s="133"/>
      <c r="AK397" s="133"/>
      <c r="AL397" s="133"/>
      <c r="AM397" s="133"/>
      <c r="AN397" s="133"/>
      <c r="AO397" s="133"/>
      <c r="AP397" s="133"/>
      <c r="AQ397" s="133"/>
    </row>
    <row r="398" spans="2:43" ht="12.75" x14ac:dyDescent="0.2"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  <c r="AE398" s="133"/>
      <c r="AF398" s="133"/>
      <c r="AG398" s="133"/>
      <c r="AH398" s="133"/>
      <c r="AI398" s="133"/>
      <c r="AJ398" s="133"/>
      <c r="AK398" s="133"/>
      <c r="AL398" s="133"/>
      <c r="AM398" s="133"/>
      <c r="AN398" s="133"/>
      <c r="AO398" s="133"/>
      <c r="AP398" s="133"/>
      <c r="AQ398" s="133"/>
    </row>
    <row r="399" spans="2:43" ht="12.75" x14ac:dyDescent="0.2"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  <c r="AE399" s="133"/>
      <c r="AF399" s="133"/>
      <c r="AG399" s="133"/>
      <c r="AH399" s="133"/>
      <c r="AI399" s="133"/>
      <c r="AJ399" s="133"/>
      <c r="AK399" s="133"/>
      <c r="AL399" s="133"/>
      <c r="AM399" s="133"/>
      <c r="AN399" s="133"/>
      <c r="AO399" s="133"/>
      <c r="AP399" s="133"/>
      <c r="AQ399" s="133"/>
    </row>
    <row r="400" spans="2:43" ht="12.75" x14ac:dyDescent="0.2"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  <c r="AE400" s="133"/>
      <c r="AF400" s="133"/>
      <c r="AG400" s="133"/>
      <c r="AH400" s="133"/>
      <c r="AI400" s="133"/>
      <c r="AJ400" s="133"/>
      <c r="AK400" s="133"/>
      <c r="AL400" s="133"/>
      <c r="AM400" s="133"/>
      <c r="AN400" s="133"/>
      <c r="AO400" s="133"/>
      <c r="AP400" s="133"/>
      <c r="AQ400" s="133"/>
    </row>
    <row r="401" spans="2:43" ht="12.75" x14ac:dyDescent="0.2"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  <c r="AE401" s="133"/>
      <c r="AF401" s="133"/>
      <c r="AG401" s="133"/>
      <c r="AH401" s="133"/>
      <c r="AI401" s="133"/>
      <c r="AJ401" s="133"/>
      <c r="AK401" s="133"/>
      <c r="AL401" s="133"/>
      <c r="AM401" s="133"/>
      <c r="AN401" s="133"/>
      <c r="AO401" s="133"/>
      <c r="AP401" s="133"/>
      <c r="AQ401" s="133"/>
    </row>
    <row r="402" spans="2:43" ht="12.75" x14ac:dyDescent="0.2"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  <c r="AE402" s="133"/>
      <c r="AF402" s="133"/>
      <c r="AG402" s="133"/>
      <c r="AH402" s="133"/>
      <c r="AI402" s="133"/>
      <c r="AJ402" s="133"/>
      <c r="AK402" s="133"/>
      <c r="AL402" s="133"/>
      <c r="AM402" s="133"/>
      <c r="AN402" s="133"/>
      <c r="AO402" s="133"/>
      <c r="AP402" s="133"/>
      <c r="AQ402" s="133"/>
    </row>
    <row r="403" spans="2:43" ht="12.75" x14ac:dyDescent="0.2"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Q403" s="133"/>
    </row>
    <row r="404" spans="2:43" ht="12.75" x14ac:dyDescent="0.2"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  <c r="AE404" s="133"/>
      <c r="AF404" s="133"/>
      <c r="AG404" s="133"/>
      <c r="AH404" s="133"/>
      <c r="AI404" s="133"/>
      <c r="AJ404" s="133"/>
      <c r="AK404" s="133"/>
      <c r="AL404" s="133"/>
      <c r="AM404" s="133"/>
      <c r="AN404" s="133"/>
      <c r="AO404" s="133"/>
      <c r="AP404" s="133"/>
      <c r="AQ404" s="1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31</v>
      </c>
      <c r="AA6" s="12">
        <v>7</v>
      </c>
      <c r="AB6" s="12">
        <v>0</v>
      </c>
      <c r="AC6" s="12">
        <v>1</v>
      </c>
      <c r="AD6" s="12">
        <v>4</v>
      </c>
      <c r="AE6" s="12">
        <v>24</v>
      </c>
      <c r="AF6" s="68">
        <v>0.66659999999999997</v>
      </c>
      <c r="AG6" s="69">
        <v>36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32</v>
      </c>
      <c r="Z7" s="1" t="s">
        <v>29</v>
      </c>
      <c r="AA7" s="12">
        <v>9</v>
      </c>
      <c r="AB7" s="12">
        <v>0</v>
      </c>
      <c r="AC7" s="12">
        <v>0</v>
      </c>
      <c r="AD7" s="12">
        <v>20</v>
      </c>
      <c r="AE7" s="12">
        <v>43</v>
      </c>
      <c r="AF7" s="68">
        <v>0.71660000000000001</v>
      </c>
      <c r="AG7" s="69">
        <v>60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33</v>
      </c>
      <c r="Z8" s="1" t="s">
        <v>34</v>
      </c>
      <c r="AA8" s="12">
        <v>9</v>
      </c>
      <c r="AB8" s="12">
        <v>2</v>
      </c>
      <c r="AC8" s="12">
        <v>3</v>
      </c>
      <c r="AD8" s="12">
        <v>25</v>
      </c>
      <c r="AE8" s="12">
        <v>66</v>
      </c>
      <c r="AF8" s="68">
        <v>0.83540000000000003</v>
      </c>
      <c r="AG8" s="69">
        <v>79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35</v>
      </c>
      <c r="Z9" s="1" t="s">
        <v>29</v>
      </c>
      <c r="AA9" s="12">
        <v>6</v>
      </c>
      <c r="AB9" s="12">
        <v>1</v>
      </c>
      <c r="AC9" s="12">
        <v>0</v>
      </c>
      <c r="AD9" s="12">
        <v>9</v>
      </c>
      <c r="AE9" s="12">
        <v>19</v>
      </c>
      <c r="AF9" s="68">
        <v>0.67849999999999999</v>
      </c>
      <c r="AG9" s="69">
        <v>28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28</v>
      </c>
      <c r="Z10" s="1" t="s">
        <v>36</v>
      </c>
      <c r="AA10" s="12">
        <v>1</v>
      </c>
      <c r="AB10" s="12">
        <v>1</v>
      </c>
      <c r="AC10" s="12">
        <v>2</v>
      </c>
      <c r="AD10" s="12">
        <v>1</v>
      </c>
      <c r="AE10" s="12">
        <v>5</v>
      </c>
      <c r="AF10" s="68">
        <v>0.83330000000000004</v>
      </c>
      <c r="AG10" s="69">
        <v>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37</v>
      </c>
      <c r="Z11" s="1" t="s">
        <v>36</v>
      </c>
      <c r="AA11" s="12">
        <v>7</v>
      </c>
      <c r="AB11" s="12">
        <v>0</v>
      </c>
      <c r="AC11" s="12">
        <v>1</v>
      </c>
      <c r="AD11" s="12">
        <v>14</v>
      </c>
      <c r="AE11" s="12">
        <v>33</v>
      </c>
      <c r="AF11" s="68">
        <v>0.6875</v>
      </c>
      <c r="AG11" s="69">
        <v>48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38</v>
      </c>
      <c r="Z12" s="1" t="s">
        <v>39</v>
      </c>
      <c r="AA12" s="12">
        <v>10</v>
      </c>
      <c r="AB12" s="12">
        <v>0</v>
      </c>
      <c r="AC12" s="12">
        <v>0</v>
      </c>
      <c r="AD12" s="12">
        <v>18</v>
      </c>
      <c r="AE12" s="12">
        <v>46</v>
      </c>
      <c r="AF12" s="68">
        <v>0.65710000000000002</v>
      </c>
      <c r="AG12" s="69">
        <f>PRODUCT(AE12/AF12)</f>
        <v>70.004565515142289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2020</v>
      </c>
      <c r="C14" s="12" t="s">
        <v>35</v>
      </c>
      <c r="D14" s="1" t="s">
        <v>96</v>
      </c>
      <c r="E14" s="12">
        <v>2</v>
      </c>
      <c r="F14" s="12">
        <v>0</v>
      </c>
      <c r="G14" s="12">
        <v>0</v>
      </c>
      <c r="H14" s="12">
        <v>2</v>
      </c>
      <c r="I14" s="12">
        <v>12</v>
      </c>
      <c r="J14" s="32">
        <v>0.75</v>
      </c>
      <c r="K14" s="19">
        <v>16</v>
      </c>
      <c r="L14" s="40"/>
      <c r="M14" s="7"/>
      <c r="N14" s="7"/>
      <c r="O14" s="7"/>
      <c r="P14" s="102"/>
      <c r="Q14" s="12"/>
      <c r="R14" s="12"/>
      <c r="S14" s="13"/>
      <c r="T14" s="12"/>
      <c r="U14" s="12"/>
      <c r="V14" s="65"/>
      <c r="W14" s="19"/>
      <c r="X14" s="12">
        <v>2020</v>
      </c>
      <c r="Y14" s="12" t="s">
        <v>90</v>
      </c>
      <c r="Z14" s="1" t="s">
        <v>91</v>
      </c>
      <c r="AA14" s="12">
        <v>2</v>
      </c>
      <c r="AB14" s="12">
        <v>0</v>
      </c>
      <c r="AC14" s="12">
        <v>0</v>
      </c>
      <c r="AD14" s="12">
        <v>6</v>
      </c>
      <c r="AE14" s="12">
        <v>10</v>
      </c>
      <c r="AF14" s="32">
        <v>0.66659999999999997</v>
      </c>
      <c r="AG14" s="19">
        <v>15</v>
      </c>
      <c r="AH14" s="40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2</v>
      </c>
      <c r="F15" s="36">
        <f>SUM(F4:F14)</f>
        <v>0</v>
      </c>
      <c r="G15" s="36">
        <f>SUM(G4:G14)</f>
        <v>0</v>
      </c>
      <c r="H15" s="36">
        <f>SUM(H4:H14)</f>
        <v>2</v>
      </c>
      <c r="I15" s="36">
        <f>SUM(I4:I14)</f>
        <v>12</v>
      </c>
      <c r="J15" s="37">
        <f>PRODUCT(I15/K15)</f>
        <v>0.75</v>
      </c>
      <c r="K15" s="21">
        <f>SUM(K4:K14)</f>
        <v>16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52</v>
      </c>
      <c r="AB15" s="36">
        <f>SUM(AB4:AB14)</f>
        <v>4</v>
      </c>
      <c r="AC15" s="36">
        <f>SUM(AC4:AC14)</f>
        <v>7</v>
      </c>
      <c r="AD15" s="36">
        <f>SUM(AD4:AD14)</f>
        <v>97</v>
      </c>
      <c r="AE15" s="36">
        <f>SUM(AE4:AE14)</f>
        <v>246</v>
      </c>
      <c r="AF15" s="37">
        <f>PRODUCT(AE15/AG15)</f>
        <v>0.71719161997317515</v>
      </c>
      <c r="AG15" s="21">
        <f>SUM(AG4:AG14)</f>
        <v>343.0045655151423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41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36</v>
      </c>
      <c r="F18" s="47">
        <v>2</v>
      </c>
      <c r="G18" s="47">
        <v>1</v>
      </c>
      <c r="H18" s="47">
        <v>21</v>
      </c>
      <c r="I18" s="47">
        <v>80</v>
      </c>
      <c r="J18" s="60">
        <v>0.46500000000000002</v>
      </c>
      <c r="K18" s="16">
        <f>PRODUCT(I18/J18)</f>
        <v>172.04301075268816</v>
      </c>
      <c r="L18" s="53">
        <f>PRODUCT((F18+G18)/E18)</f>
        <v>8.3333333333333329E-2</v>
      </c>
      <c r="M18" s="53">
        <f>PRODUCT(H18/E18)</f>
        <v>0.58333333333333337</v>
      </c>
      <c r="N18" s="53">
        <f>PRODUCT((F18+G18+H18)/E18)</f>
        <v>0.66666666666666663</v>
      </c>
      <c r="O18" s="53">
        <f>PRODUCT(I18/E18)</f>
        <v>2.2222222222222223</v>
      </c>
      <c r="Q18" s="17"/>
      <c r="R18" s="17"/>
      <c r="S18" s="17"/>
      <c r="T18" s="54" t="s">
        <v>24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2</v>
      </c>
      <c r="F19" s="47">
        <f>PRODUCT(F15+R15)</f>
        <v>0</v>
      </c>
      <c r="G19" s="47">
        <f>PRODUCT(G15+S15)</f>
        <v>0</v>
      </c>
      <c r="H19" s="47">
        <f>PRODUCT(H15+T15)</f>
        <v>2</v>
      </c>
      <c r="I19" s="47">
        <f>PRODUCT(I15+U15)</f>
        <v>12</v>
      </c>
      <c r="J19" s="60">
        <f>PRODUCT(I19/K19)</f>
        <v>0.75</v>
      </c>
      <c r="K19" s="16">
        <f>PRODUCT(K15+W15)</f>
        <v>16</v>
      </c>
      <c r="L19" s="53">
        <f>PRODUCT((F19+G19)/E19)</f>
        <v>0</v>
      </c>
      <c r="M19" s="53">
        <f>PRODUCT(H19/E19)</f>
        <v>1</v>
      </c>
      <c r="N19" s="53">
        <f>PRODUCT((F19+G19+H19)/E19)</f>
        <v>1</v>
      </c>
      <c r="O19" s="53">
        <f>PRODUCT(I19/E19)</f>
        <v>6</v>
      </c>
      <c r="Q19" s="17"/>
      <c r="R19" s="17"/>
      <c r="S19" s="17"/>
      <c r="T19" s="54" t="s">
        <v>25</v>
      </c>
      <c r="U19" s="16"/>
      <c r="V19" s="16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52</v>
      </c>
      <c r="F20" s="47">
        <f>PRODUCT(AB15+AN15)</f>
        <v>4</v>
      </c>
      <c r="G20" s="47">
        <f>PRODUCT(AC15+AO15)</f>
        <v>7</v>
      </c>
      <c r="H20" s="47">
        <f>PRODUCT(AD15+AP15)</f>
        <v>97</v>
      </c>
      <c r="I20" s="47">
        <f>PRODUCT(AE15+AQ15)</f>
        <v>246</v>
      </c>
      <c r="J20" s="60">
        <f>PRODUCT(I20/K20)</f>
        <v>0.71719161997317515</v>
      </c>
      <c r="K20" s="10">
        <f>PRODUCT(AG15+AS15)</f>
        <v>343.0045655151423</v>
      </c>
      <c r="L20" s="53">
        <f>PRODUCT((F20+G20)/E20)</f>
        <v>0.21153846153846154</v>
      </c>
      <c r="M20" s="53">
        <f>PRODUCT(H20/E20)</f>
        <v>1.8653846153846154</v>
      </c>
      <c r="N20" s="53">
        <f>PRODUCT((F20+G20+H20)/E20)</f>
        <v>2.0769230769230771</v>
      </c>
      <c r="O20" s="53">
        <f>PRODUCT(I20/E20)</f>
        <v>4.7307692307692308</v>
      </c>
      <c r="Q20" s="17"/>
      <c r="R20" s="17"/>
      <c r="S20" s="16"/>
      <c r="T20" s="54" t="s">
        <v>26</v>
      </c>
      <c r="U20" s="10"/>
      <c r="V20" s="10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90</v>
      </c>
      <c r="F21" s="47">
        <f t="shared" ref="F21:I21" si="0">SUM(F18:F20)</f>
        <v>6</v>
      </c>
      <c r="G21" s="47">
        <f t="shared" si="0"/>
        <v>8</v>
      </c>
      <c r="H21" s="47">
        <f t="shared" si="0"/>
        <v>120</v>
      </c>
      <c r="I21" s="47">
        <f t="shared" si="0"/>
        <v>338</v>
      </c>
      <c r="J21" s="60">
        <f>PRODUCT(I21/K21)</f>
        <v>0.63647781310940754</v>
      </c>
      <c r="K21" s="16">
        <f>SUM(K18:K20)</f>
        <v>531.04757626783044</v>
      </c>
      <c r="L21" s="53">
        <f>PRODUCT((F21+G21)/E21)</f>
        <v>0.15555555555555556</v>
      </c>
      <c r="M21" s="53">
        <f>PRODUCT(H21/E21)</f>
        <v>1.3333333333333333</v>
      </c>
      <c r="N21" s="53">
        <f>PRODUCT((F21+G21+H21)/E21)</f>
        <v>1.4888888888888889</v>
      </c>
      <c r="O21" s="53">
        <f>PRODUCT(I21/E21)</f>
        <v>3.7555555555555555</v>
      </c>
      <c r="Q21" s="10"/>
      <c r="R21" s="10"/>
      <c r="S21" s="10"/>
      <c r="T21" s="54" t="s">
        <v>92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54" t="s">
        <v>98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12:AH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2020-09-08T12:15:59Z</dcterms:modified>
</cp:coreProperties>
</file>