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G15" i="2"/>
  <c r="AQ18" i="2"/>
  <c r="AP18" i="2"/>
  <c r="AO18" i="2"/>
  <c r="AN18" i="2"/>
  <c r="AM18" i="2"/>
  <c r="AG18" i="2"/>
  <c r="AE18" i="2"/>
  <c r="I23" i="2" s="1"/>
  <c r="AD18" i="2"/>
  <c r="AC18" i="2"/>
  <c r="AB18" i="2"/>
  <c r="AA18" i="2"/>
  <c r="W18" i="2"/>
  <c r="U18" i="2"/>
  <c r="T18" i="2"/>
  <c r="S18" i="2"/>
  <c r="R18" i="2"/>
  <c r="Q18" i="2"/>
  <c r="K18" i="2"/>
  <c r="I18" i="2"/>
  <c r="I22" i="2" s="1"/>
  <c r="H18" i="2"/>
  <c r="H22" i="2" s="1"/>
  <c r="G18" i="2"/>
  <c r="G22" i="2" s="1"/>
  <c r="F18" i="2"/>
  <c r="E18" i="2"/>
  <c r="E22" i="2" s="1"/>
  <c r="M22" i="2" l="1"/>
  <c r="J18" i="2"/>
  <c r="K22" i="2"/>
  <c r="K24" i="2" s="1"/>
  <c r="O22" i="2"/>
  <c r="J22" i="2"/>
  <c r="V18" i="2"/>
  <c r="F22" i="2"/>
  <c r="AS18" i="2"/>
  <c r="K23" i="2" s="1"/>
  <c r="J23" i="2" s="1"/>
  <c r="G23" i="2"/>
  <c r="G24" i="2" s="1"/>
  <c r="E23" i="2"/>
  <c r="E24" i="2" s="1"/>
  <c r="I24" i="2"/>
  <c r="AR18" i="2"/>
  <c r="F23" i="2"/>
  <c r="H23" i="2"/>
  <c r="AF18" i="2"/>
  <c r="J24" i="2" l="1"/>
  <c r="N22" i="2"/>
  <c r="L22" i="2"/>
  <c r="O24" i="2"/>
  <c r="O23" i="2"/>
  <c r="M23" i="2"/>
  <c r="L23" i="2"/>
  <c r="N23" i="2"/>
  <c r="H24" i="2"/>
  <c r="M24" i="2" s="1"/>
  <c r="F24" i="2"/>
  <c r="L24" i="2" l="1"/>
  <c r="N24" i="2"/>
</calcChain>
</file>

<file path=xl/sharedStrings.xml><?xml version="1.0" encoding="utf-8"?>
<sst xmlns="http://schemas.openxmlformats.org/spreadsheetml/2006/main" count="104" uniqueCount="46">
  <si>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</si>
  <si>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</si>
  <si>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</si>
  <si>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</si>
  <si>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</si>
  <si>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</si>
  <si>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</si>
  <si>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</si>
  <si>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</si>
  <si>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</si>
  <si>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</si>
  <si>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</si>
  <si>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</si>
  <si>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11.</t>
  </si>
  <si>
    <t>YKKÖSPESIS</t>
  </si>
  <si>
    <t>12.</t>
  </si>
  <si>
    <t>9.</t>
  </si>
  <si>
    <t>Pilke</t>
  </si>
  <si>
    <t>HP-K</t>
  </si>
  <si>
    <t>5.</t>
  </si>
  <si>
    <t>8.</t>
  </si>
  <si>
    <t xml:space="preserve">HP-K   </t>
  </si>
  <si>
    <t>HP-K = Haapajärven Pesä-Kiilat  (1990),  kasvattajaseura</t>
  </si>
  <si>
    <t>Pilke = Reisjärven Pilke  (1945)</t>
  </si>
  <si>
    <t>Joonas Rajala</t>
  </si>
  <si>
    <t>1.</t>
  </si>
  <si>
    <t>10.</t>
  </si>
  <si>
    <t>MuPS = Muhoksen Pallo-Salamat  (1969)</t>
  </si>
  <si>
    <t>MuPS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</si>
  <si>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</si>
  <si>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</si>
  <si>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</si>
  <si>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</si>
  <si>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</si>
  <si>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</si>
  <si>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</si>
  <si>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</si>
  <si>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</si>
  <si>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</si>
  <si>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</si>
  <si>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TU</t>
  </si>
  <si>
    <t>SiKi</t>
  </si>
  <si>
    <t>3.</t>
  </si>
  <si>
    <t>4.</t>
  </si>
  <si>
    <t>19.6.1991   Haapajärvi</t>
  </si>
  <si>
    <t>SiKi = Simon Kiri  (1926)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</si>
</sst>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24</v>
      </c>
      <c r="C1" s="2"/>
      <c r="D1" s="3"/>
      <c r="E1" s="4" t="s">
        <v>44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14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30</v>
      </c>
      <c r="M2" s="26"/>
      <c r="N2" s="26"/>
      <c r="O2" s="35"/>
      <c r="P2" s="8"/>
      <c r="Q2" s="22" t="s">
        <v>31</v>
      </c>
      <c r="R2" s="26"/>
      <c r="S2" s="26"/>
      <c r="T2" s="26"/>
      <c r="U2" s="33"/>
      <c r="V2" s="35"/>
      <c r="W2" s="8"/>
      <c r="X2" s="36" t="s">
        <v>32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33</v>
      </c>
      <c r="AI2" s="26"/>
      <c r="AJ2" s="26"/>
      <c r="AK2" s="35"/>
      <c r="AL2" s="8"/>
      <c r="AM2" s="22" t="s">
        <v>31</v>
      </c>
      <c r="AN2" s="26"/>
      <c r="AO2" s="26"/>
      <c r="AP2" s="26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0"/>
      <c r="K4" s="15"/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>
        <v>2007</v>
      </c>
      <c r="Y4" s="16" t="s">
        <v>20</v>
      </c>
      <c r="Z4" s="1" t="s">
        <v>18</v>
      </c>
      <c r="AA4" s="16">
        <v>5</v>
      </c>
      <c r="AB4" s="16">
        <v>0</v>
      </c>
      <c r="AC4" s="16">
        <v>0</v>
      </c>
      <c r="AD4" s="16">
        <v>0</v>
      </c>
      <c r="AE4" s="16">
        <v>13</v>
      </c>
      <c r="AF4" s="25">
        <v>0.59089999999999998</v>
      </c>
      <c r="AG4" s="66">
        <v>22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0"/>
      <c r="K5" s="15"/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2008</v>
      </c>
      <c r="Y5" s="16" t="s">
        <v>16</v>
      </c>
      <c r="Z5" s="1" t="s">
        <v>17</v>
      </c>
      <c r="AA5" s="16">
        <v>16</v>
      </c>
      <c r="AB5" s="16">
        <v>0</v>
      </c>
      <c r="AC5" s="16">
        <v>2</v>
      </c>
      <c r="AD5" s="16">
        <v>7</v>
      </c>
      <c r="AE5" s="16">
        <v>47</v>
      </c>
      <c r="AF5" s="25">
        <v>0.5</v>
      </c>
      <c r="AG5" s="66">
        <v>94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3"/>
      <c r="AS5" s="4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2009</v>
      </c>
      <c r="C6" s="18" t="s">
        <v>13</v>
      </c>
      <c r="D6" s="1" t="s">
        <v>18</v>
      </c>
      <c r="E6" s="16">
        <v>6</v>
      </c>
      <c r="F6" s="16">
        <v>0</v>
      </c>
      <c r="G6" s="16">
        <v>0</v>
      </c>
      <c r="H6" s="17">
        <v>4</v>
      </c>
      <c r="I6" s="16">
        <v>8</v>
      </c>
      <c r="J6" s="40">
        <v>0.4</v>
      </c>
      <c r="K6" s="15">
        <v>20</v>
      </c>
      <c r="L6" s="41"/>
      <c r="M6" s="9"/>
      <c r="N6" s="9"/>
      <c r="O6" s="9"/>
      <c r="P6" s="12"/>
      <c r="Q6" s="16"/>
      <c r="R6" s="16"/>
      <c r="S6" s="17"/>
      <c r="T6" s="16"/>
      <c r="U6" s="16"/>
      <c r="V6" s="42"/>
      <c r="W6" s="15"/>
      <c r="X6" s="16">
        <v>2009</v>
      </c>
      <c r="Y6" s="16" t="s">
        <v>20</v>
      </c>
      <c r="Z6" s="1" t="s">
        <v>40</v>
      </c>
      <c r="AA6" s="16">
        <v>10</v>
      </c>
      <c r="AB6" s="16">
        <v>1</v>
      </c>
      <c r="AC6" s="16">
        <v>3</v>
      </c>
      <c r="AD6" s="16">
        <v>7</v>
      </c>
      <c r="AE6" s="16">
        <v>31</v>
      </c>
      <c r="AF6" s="25">
        <v>0.47689999999999999</v>
      </c>
      <c r="AG6" s="66">
        <v>65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4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2010</v>
      </c>
      <c r="C7" s="18" t="s">
        <v>19</v>
      </c>
      <c r="D7" s="1" t="s">
        <v>21</v>
      </c>
      <c r="E7" s="16">
        <v>22</v>
      </c>
      <c r="F7" s="16">
        <v>0</v>
      </c>
      <c r="G7" s="16">
        <v>2</v>
      </c>
      <c r="H7" s="17">
        <v>7</v>
      </c>
      <c r="I7" s="16">
        <v>32</v>
      </c>
      <c r="J7" s="40">
        <v>0.314</v>
      </c>
      <c r="K7" s="15">
        <v>102</v>
      </c>
      <c r="L7" s="41"/>
      <c r="M7" s="9"/>
      <c r="N7" s="9"/>
      <c r="O7" s="9"/>
      <c r="P7" s="12"/>
      <c r="Q7" s="16">
        <v>2</v>
      </c>
      <c r="R7" s="16">
        <v>0</v>
      </c>
      <c r="S7" s="17">
        <v>0</v>
      </c>
      <c r="T7" s="16">
        <v>0</v>
      </c>
      <c r="U7" s="16">
        <v>6</v>
      </c>
      <c r="V7" s="42">
        <v>0.46200000000000002</v>
      </c>
      <c r="W7" s="15">
        <v>13</v>
      </c>
      <c r="X7" s="16"/>
      <c r="Y7" s="16"/>
      <c r="Z7" s="1"/>
      <c r="AA7" s="16"/>
      <c r="AB7" s="16"/>
      <c r="AC7" s="16"/>
      <c r="AD7" s="16"/>
      <c r="AE7" s="16"/>
      <c r="AF7" s="25"/>
      <c r="AG7" s="66"/>
      <c r="AH7" s="9"/>
      <c r="AI7" s="9"/>
      <c r="AJ7" s="9"/>
      <c r="AK7" s="9"/>
      <c r="AL7" s="12"/>
      <c r="AM7" s="16"/>
      <c r="AN7" s="16"/>
      <c r="AO7" s="16"/>
      <c r="AP7" s="16"/>
      <c r="AQ7" s="16"/>
      <c r="AR7" s="43"/>
      <c r="AS7" s="4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2011</v>
      </c>
      <c r="C8" s="18" t="s">
        <v>15</v>
      </c>
      <c r="D8" s="1" t="s">
        <v>21</v>
      </c>
      <c r="E8" s="16">
        <v>20</v>
      </c>
      <c r="F8" s="16">
        <v>0</v>
      </c>
      <c r="G8" s="16">
        <v>4</v>
      </c>
      <c r="H8" s="17">
        <v>2</v>
      </c>
      <c r="I8" s="16">
        <v>30</v>
      </c>
      <c r="J8" s="40">
        <v>0.309</v>
      </c>
      <c r="K8" s="15">
        <v>97</v>
      </c>
      <c r="L8" s="41"/>
      <c r="M8" s="9"/>
      <c r="N8" s="9"/>
      <c r="O8" s="9"/>
      <c r="P8" s="12"/>
      <c r="Q8" s="16">
        <v>2</v>
      </c>
      <c r="R8" s="16">
        <v>0</v>
      </c>
      <c r="S8" s="17">
        <v>0</v>
      </c>
      <c r="T8" s="16">
        <v>0</v>
      </c>
      <c r="U8" s="16">
        <v>1</v>
      </c>
      <c r="V8" s="42">
        <v>0.16700000000000001</v>
      </c>
      <c r="W8" s="15">
        <v>6</v>
      </c>
      <c r="X8" s="16"/>
      <c r="Y8" s="16"/>
      <c r="Z8" s="1"/>
      <c r="AA8" s="16"/>
      <c r="AB8" s="16"/>
      <c r="AC8" s="16"/>
      <c r="AD8" s="16"/>
      <c r="AE8" s="16"/>
      <c r="AF8" s="25"/>
      <c r="AG8" s="66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3"/>
      <c r="AS8" s="4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0"/>
      <c r="K9" s="15"/>
      <c r="L9" s="41"/>
      <c r="M9" s="9"/>
      <c r="N9" s="9"/>
      <c r="O9" s="9"/>
      <c r="P9" s="12"/>
      <c r="Q9" s="16"/>
      <c r="R9" s="16"/>
      <c r="S9" s="17"/>
      <c r="T9" s="16"/>
      <c r="U9" s="16"/>
      <c r="V9" s="42"/>
      <c r="W9" s="15"/>
      <c r="X9" s="16">
        <v>2012</v>
      </c>
      <c r="Y9" s="16" t="s">
        <v>25</v>
      </c>
      <c r="Z9" s="1" t="s">
        <v>18</v>
      </c>
      <c r="AA9" s="16">
        <v>17</v>
      </c>
      <c r="AB9" s="16">
        <v>1</v>
      </c>
      <c r="AC9" s="16">
        <v>4</v>
      </c>
      <c r="AD9" s="16">
        <v>24</v>
      </c>
      <c r="AE9" s="16">
        <v>67</v>
      </c>
      <c r="AF9" s="25">
        <v>0.53590000000000004</v>
      </c>
      <c r="AG9" s="66">
        <v>125</v>
      </c>
      <c r="AH9" s="9"/>
      <c r="AI9" s="9"/>
      <c r="AJ9" s="9"/>
      <c r="AK9" s="9"/>
      <c r="AL9" s="12"/>
      <c r="AM9" s="16">
        <v>8</v>
      </c>
      <c r="AN9" s="16">
        <v>0</v>
      </c>
      <c r="AO9" s="16">
        <v>0</v>
      </c>
      <c r="AP9" s="16">
        <v>8</v>
      </c>
      <c r="AQ9" s="16">
        <v>20</v>
      </c>
      <c r="AR9" s="43">
        <v>0.33889999999999998</v>
      </c>
      <c r="AS9" s="44">
        <v>59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>
        <v>2013</v>
      </c>
      <c r="C10" s="18" t="s">
        <v>15</v>
      </c>
      <c r="D10" s="1" t="s">
        <v>18</v>
      </c>
      <c r="E10" s="16">
        <v>22</v>
      </c>
      <c r="F10" s="16">
        <v>0</v>
      </c>
      <c r="G10" s="16">
        <v>2</v>
      </c>
      <c r="H10" s="17">
        <v>12</v>
      </c>
      <c r="I10" s="16">
        <v>46</v>
      </c>
      <c r="J10" s="40">
        <v>0.36499999999999999</v>
      </c>
      <c r="K10" s="15">
        <v>126</v>
      </c>
      <c r="L10" s="41"/>
      <c r="M10" s="9"/>
      <c r="N10" s="9"/>
      <c r="O10" s="9"/>
      <c r="P10" s="12"/>
      <c r="Q10" s="16"/>
      <c r="R10" s="16"/>
      <c r="S10" s="17"/>
      <c r="T10" s="16"/>
      <c r="U10" s="16"/>
      <c r="V10" s="42"/>
      <c r="W10" s="15"/>
      <c r="X10" s="16">
        <v>2014</v>
      </c>
      <c r="Y10" s="16" t="s">
        <v>20</v>
      </c>
      <c r="Z10" s="1" t="s">
        <v>17</v>
      </c>
      <c r="AA10" s="16">
        <v>5</v>
      </c>
      <c r="AB10" s="16">
        <v>0</v>
      </c>
      <c r="AC10" s="16">
        <v>0</v>
      </c>
      <c r="AD10" s="16">
        <v>8</v>
      </c>
      <c r="AE10" s="16">
        <v>19</v>
      </c>
      <c r="AF10" s="25">
        <v>0.48709999999999998</v>
      </c>
      <c r="AG10" s="66">
        <v>39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3"/>
      <c r="AS10" s="4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>
        <v>2014</v>
      </c>
      <c r="C11" s="18" t="s">
        <v>26</v>
      </c>
      <c r="D11" s="1" t="s">
        <v>18</v>
      </c>
      <c r="E11" s="16">
        <v>21</v>
      </c>
      <c r="F11" s="16">
        <v>0</v>
      </c>
      <c r="G11" s="16">
        <v>3</v>
      </c>
      <c r="H11" s="17">
        <v>12</v>
      </c>
      <c r="I11" s="16">
        <v>39</v>
      </c>
      <c r="J11" s="40">
        <v>0.44800000000000001</v>
      </c>
      <c r="K11" s="15"/>
      <c r="L11" s="41"/>
      <c r="M11" s="9"/>
      <c r="N11" s="9"/>
      <c r="O11" s="9"/>
      <c r="P11" s="12"/>
      <c r="Q11" s="16">
        <v>4</v>
      </c>
      <c r="R11" s="16">
        <v>0</v>
      </c>
      <c r="S11" s="17">
        <v>0</v>
      </c>
      <c r="T11" s="16">
        <v>2</v>
      </c>
      <c r="U11" s="16">
        <v>5</v>
      </c>
      <c r="V11" s="42">
        <v>0.27800000000000002</v>
      </c>
      <c r="W11" s="15">
        <v>18</v>
      </c>
      <c r="X11" s="16"/>
      <c r="Y11" s="18"/>
      <c r="Z11" s="1"/>
      <c r="AA11" s="16"/>
      <c r="AB11" s="16"/>
      <c r="AC11" s="16"/>
      <c r="AD11" s="17"/>
      <c r="AE11" s="16"/>
      <c r="AF11" s="40"/>
      <c r="AG11" s="15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3"/>
      <c r="AS11" s="4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>
        <v>2015</v>
      </c>
      <c r="C12" s="18" t="s">
        <v>13</v>
      </c>
      <c r="D12" s="1" t="s">
        <v>18</v>
      </c>
      <c r="E12" s="16">
        <v>23</v>
      </c>
      <c r="F12" s="16">
        <v>0</v>
      </c>
      <c r="G12" s="16">
        <v>2</v>
      </c>
      <c r="H12" s="17">
        <v>4</v>
      </c>
      <c r="I12" s="16">
        <v>38</v>
      </c>
      <c r="J12" s="40">
        <v>0.31659999999999999</v>
      </c>
      <c r="K12" s="15">
        <v>120</v>
      </c>
      <c r="L12" s="41"/>
      <c r="M12" s="9"/>
      <c r="N12" s="9"/>
      <c r="O12" s="9"/>
      <c r="P12" s="12"/>
      <c r="Q12" s="16">
        <v>2</v>
      </c>
      <c r="R12" s="16">
        <v>0</v>
      </c>
      <c r="S12" s="17">
        <v>0</v>
      </c>
      <c r="T12" s="16">
        <v>2</v>
      </c>
      <c r="U12" s="16">
        <v>5</v>
      </c>
      <c r="V12" s="42">
        <v>0.38500000000000001</v>
      </c>
      <c r="W12" s="15">
        <v>13</v>
      </c>
      <c r="X12" s="16"/>
      <c r="Y12" s="18"/>
      <c r="Z12" s="1"/>
      <c r="AA12" s="16"/>
      <c r="AB12" s="16"/>
      <c r="AC12" s="16"/>
      <c r="AD12" s="17"/>
      <c r="AE12" s="16"/>
      <c r="AF12" s="40"/>
      <c r="AG12" s="15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3"/>
      <c r="AS12" s="4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2016</v>
      </c>
      <c r="C13" s="18" t="s">
        <v>16</v>
      </c>
      <c r="D13" s="1" t="s">
        <v>28</v>
      </c>
      <c r="E13" s="16">
        <v>19</v>
      </c>
      <c r="F13" s="16">
        <v>0</v>
      </c>
      <c r="G13" s="16">
        <v>4</v>
      </c>
      <c r="H13" s="17">
        <v>11</v>
      </c>
      <c r="I13" s="16">
        <v>47</v>
      </c>
      <c r="J13" s="40">
        <v>0.42</v>
      </c>
      <c r="K13" s="15">
        <v>112</v>
      </c>
      <c r="L13" s="41"/>
      <c r="M13" s="9"/>
      <c r="N13" s="9"/>
      <c r="O13" s="9"/>
      <c r="P13" s="12"/>
      <c r="Q13" s="16"/>
      <c r="R13" s="16"/>
      <c r="S13" s="17"/>
      <c r="T13" s="16"/>
      <c r="U13" s="16"/>
      <c r="V13" s="42"/>
      <c r="W13" s="15"/>
      <c r="X13" s="16"/>
      <c r="Y13" s="18"/>
      <c r="Z13" s="1"/>
      <c r="AA13" s="16"/>
      <c r="AB13" s="16"/>
      <c r="AC13" s="16"/>
      <c r="AD13" s="17"/>
      <c r="AE13" s="16"/>
      <c r="AF13" s="40"/>
      <c r="AG13" s="15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3"/>
      <c r="AS13" s="4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>
        <v>2017</v>
      </c>
      <c r="C14" s="18" t="s">
        <v>29</v>
      </c>
      <c r="D14" s="1" t="s">
        <v>28</v>
      </c>
      <c r="E14" s="16">
        <v>24</v>
      </c>
      <c r="F14" s="16">
        <v>0</v>
      </c>
      <c r="G14" s="16">
        <v>5</v>
      </c>
      <c r="H14" s="17">
        <v>17</v>
      </c>
      <c r="I14" s="16">
        <v>61</v>
      </c>
      <c r="J14" s="40">
        <v>0.38600000000000001</v>
      </c>
      <c r="K14" s="15">
        <v>158</v>
      </c>
      <c r="L14" s="41"/>
      <c r="M14" s="9"/>
      <c r="N14" s="9"/>
      <c r="O14" s="9"/>
      <c r="P14" s="12"/>
      <c r="Q14" s="16"/>
      <c r="R14" s="16"/>
      <c r="S14" s="17"/>
      <c r="T14" s="16"/>
      <c r="U14" s="16"/>
      <c r="V14" s="42"/>
      <c r="W14" s="15"/>
      <c r="X14" s="16"/>
      <c r="Y14" s="18"/>
      <c r="Z14" s="1"/>
      <c r="AA14" s="16"/>
      <c r="AB14" s="16"/>
      <c r="AC14" s="16"/>
      <c r="AD14" s="17"/>
      <c r="AE14" s="16"/>
      <c r="AF14" s="40"/>
      <c r="AG14" s="15"/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3"/>
      <c r="AS14" s="4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/>
      <c r="C15" s="18"/>
      <c r="D15" s="1"/>
      <c r="E15" s="16"/>
      <c r="F15" s="16"/>
      <c r="G15" s="16"/>
      <c r="H15" s="17"/>
      <c r="I15" s="16"/>
      <c r="J15" s="40"/>
      <c r="K15" s="15"/>
      <c r="L15" s="41"/>
      <c r="M15" s="9"/>
      <c r="N15" s="9"/>
      <c r="O15" s="9"/>
      <c r="P15" s="12"/>
      <c r="Q15" s="16"/>
      <c r="R15" s="16"/>
      <c r="S15" s="17"/>
      <c r="T15" s="16"/>
      <c r="U15" s="16"/>
      <c r="V15" s="42"/>
      <c r="W15" s="15"/>
      <c r="X15" s="16">
        <v>2018</v>
      </c>
      <c r="Y15" s="18" t="s">
        <v>25</v>
      </c>
      <c r="Z15" s="1" t="s">
        <v>41</v>
      </c>
      <c r="AA15" s="16">
        <v>16</v>
      </c>
      <c r="AB15" s="16">
        <v>1</v>
      </c>
      <c r="AC15" s="16">
        <v>3</v>
      </c>
      <c r="AD15" s="17">
        <v>40</v>
      </c>
      <c r="AE15" s="16">
        <v>102</v>
      </c>
      <c r="AF15" s="25">
        <v>0.69379999999999997</v>
      </c>
      <c r="AG15" s="66">
        <f>PRODUCT(AE15/AF15)</f>
        <v>147.01643124819833</v>
      </c>
      <c r="AH15" s="9"/>
      <c r="AI15" s="16" t="s">
        <v>42</v>
      </c>
      <c r="AJ15" s="9"/>
      <c r="AK15" s="9" t="s">
        <v>43</v>
      </c>
      <c r="AL15" s="12"/>
      <c r="AM15" s="16">
        <v>7</v>
      </c>
      <c r="AN15" s="16">
        <v>2</v>
      </c>
      <c r="AO15" s="16">
        <v>2</v>
      </c>
      <c r="AP15" s="16">
        <v>18</v>
      </c>
      <c r="AQ15" s="16">
        <v>49</v>
      </c>
      <c r="AR15" s="42">
        <v>0.73129999999999995</v>
      </c>
      <c r="AS15" s="12">
        <f>PRODUCT(AQ15/AR15)</f>
        <v>67.003965540817731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>
        <v>2019</v>
      </c>
      <c r="C16" s="18" t="s">
        <v>13</v>
      </c>
      <c r="D16" s="1" t="s">
        <v>41</v>
      </c>
      <c r="E16" s="16">
        <v>23</v>
      </c>
      <c r="F16" s="16">
        <v>0</v>
      </c>
      <c r="G16" s="16">
        <v>1</v>
      </c>
      <c r="H16" s="17">
        <v>18</v>
      </c>
      <c r="I16" s="16">
        <v>93</v>
      </c>
      <c r="J16" s="40">
        <v>0.6</v>
      </c>
      <c r="K16" s="15">
        <v>155</v>
      </c>
      <c r="L16" s="41"/>
      <c r="M16" s="9"/>
      <c r="N16" s="9"/>
      <c r="O16" s="9"/>
      <c r="P16" s="12"/>
      <c r="Q16" s="16"/>
      <c r="R16" s="16"/>
      <c r="S16" s="17"/>
      <c r="T16" s="16"/>
      <c r="U16" s="16"/>
      <c r="V16" s="42"/>
      <c r="W16" s="15"/>
      <c r="X16" s="16"/>
      <c r="Y16" s="18"/>
      <c r="Z16" s="1"/>
      <c r="AA16" s="16"/>
      <c r="AB16" s="16"/>
      <c r="AC16" s="16"/>
      <c r="AD16" s="17"/>
      <c r="AE16" s="16"/>
      <c r="AF16" s="40"/>
      <c r="AG16" s="15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2"/>
      <c r="AS16" s="12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>
        <v>2020</v>
      </c>
      <c r="C17" s="16" t="s">
        <v>16</v>
      </c>
      <c r="D17" s="1" t="s">
        <v>41</v>
      </c>
      <c r="E17" s="16">
        <v>16</v>
      </c>
      <c r="F17" s="16">
        <v>0</v>
      </c>
      <c r="G17" s="16">
        <v>0</v>
      </c>
      <c r="H17" s="16">
        <v>11</v>
      </c>
      <c r="I17" s="16">
        <v>54</v>
      </c>
      <c r="J17" s="40">
        <v>0.5806</v>
      </c>
      <c r="K17" s="15">
        <v>93</v>
      </c>
      <c r="L17" s="41"/>
      <c r="M17" s="9"/>
      <c r="N17" s="9"/>
      <c r="O17" s="9"/>
      <c r="P17" s="12"/>
      <c r="Q17" s="16"/>
      <c r="R17" s="16"/>
      <c r="S17" s="17"/>
      <c r="T17" s="16"/>
      <c r="U17" s="16"/>
      <c r="V17" s="42"/>
      <c r="W17" s="15"/>
      <c r="X17" s="16"/>
      <c r="Y17" s="16"/>
      <c r="Z17" s="1"/>
      <c r="AA17" s="16"/>
      <c r="AB17" s="16"/>
      <c r="AC17" s="16"/>
      <c r="AD17" s="16"/>
      <c r="AE17" s="16"/>
      <c r="AF17" s="25"/>
      <c r="AG17" s="66"/>
      <c r="AH17" s="9"/>
      <c r="AI17" s="9"/>
      <c r="AJ17" s="9"/>
      <c r="AK17" s="9"/>
      <c r="AL17" s="12"/>
      <c r="AM17" s="16"/>
      <c r="AN17" s="16"/>
      <c r="AO17" s="16"/>
      <c r="AP17" s="16"/>
      <c r="AQ17" s="16"/>
      <c r="AR17" s="43"/>
      <c r="AS17" s="44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45" t="s">
        <v>35</v>
      </c>
      <c r="C18" s="7"/>
      <c r="D18" s="6"/>
      <c r="E18" s="46">
        <f>SUM(E4:E17)</f>
        <v>196</v>
      </c>
      <c r="F18" s="46">
        <f>SUM(F4:F17)</f>
        <v>0</v>
      </c>
      <c r="G18" s="46">
        <f>SUM(G4:G17)</f>
        <v>23</v>
      </c>
      <c r="H18" s="46">
        <f>SUM(H4:H17)</f>
        <v>98</v>
      </c>
      <c r="I18" s="46">
        <f>SUM(I4:I17)</f>
        <v>448</v>
      </c>
      <c r="J18" s="47">
        <f>PRODUCT(I18/K18)</f>
        <v>0.45574771108850459</v>
      </c>
      <c r="K18" s="34">
        <f>SUM(K4:K17)</f>
        <v>983</v>
      </c>
      <c r="L18" s="22"/>
      <c r="M18" s="33"/>
      <c r="N18" s="48"/>
      <c r="O18" s="49"/>
      <c r="P18" s="12"/>
      <c r="Q18" s="46">
        <f>SUM(Q4:Q17)</f>
        <v>10</v>
      </c>
      <c r="R18" s="46">
        <f>SUM(R4:R17)</f>
        <v>0</v>
      </c>
      <c r="S18" s="46">
        <f>SUM(S4:S17)</f>
        <v>0</v>
      </c>
      <c r="T18" s="46">
        <f>SUM(T4:T17)</f>
        <v>4</v>
      </c>
      <c r="U18" s="46">
        <f>SUM(U4:U17)</f>
        <v>17</v>
      </c>
      <c r="V18" s="47">
        <f>PRODUCT(U18/W18)</f>
        <v>0.34</v>
      </c>
      <c r="W18" s="34">
        <f>SUM(W4:W17)</f>
        <v>50</v>
      </c>
      <c r="X18" s="19" t="s">
        <v>35</v>
      </c>
      <c r="Y18" s="13"/>
      <c r="Z18" s="11"/>
      <c r="AA18" s="46">
        <f>SUM(AA4:AA17)</f>
        <v>69</v>
      </c>
      <c r="AB18" s="46">
        <f>SUM(AB4:AB17)</f>
        <v>3</v>
      </c>
      <c r="AC18" s="46">
        <f>SUM(AC4:AC17)</f>
        <v>12</v>
      </c>
      <c r="AD18" s="46">
        <f>SUM(AD4:AD17)</f>
        <v>86</v>
      </c>
      <c r="AE18" s="46">
        <f>SUM(AE4:AE17)</f>
        <v>279</v>
      </c>
      <c r="AF18" s="47">
        <f>PRODUCT(AE18/AG18)</f>
        <v>0.56705423290885604</v>
      </c>
      <c r="AG18" s="34">
        <f>SUM(AG4:AG17)</f>
        <v>492.01643124819833</v>
      </c>
      <c r="AH18" s="22"/>
      <c r="AI18" s="33"/>
      <c r="AJ18" s="48"/>
      <c r="AK18" s="49"/>
      <c r="AL18" s="12"/>
      <c r="AM18" s="46">
        <f>SUM(AM4:AM17)</f>
        <v>15</v>
      </c>
      <c r="AN18" s="46">
        <f>SUM(AN4:AN17)</f>
        <v>2</v>
      </c>
      <c r="AO18" s="46">
        <f>SUM(AO4:AO17)</f>
        <v>2</v>
      </c>
      <c r="AP18" s="46">
        <f>SUM(AP4:AP17)</f>
        <v>26</v>
      </c>
      <c r="AQ18" s="46">
        <f>SUM(AQ4:AQ17)</f>
        <v>69</v>
      </c>
      <c r="AR18" s="47">
        <f>PRODUCT(AQ18/AS18)</f>
        <v>0.54760181319569767</v>
      </c>
      <c r="AS18" s="39">
        <f>SUM(AS4:AS17)</f>
        <v>126.00396554081773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50"/>
      <c r="K19" s="15"/>
      <c r="L19" s="12"/>
      <c r="M19" s="12"/>
      <c r="N19" s="12"/>
      <c r="O19" s="12"/>
      <c r="P19" s="20"/>
      <c r="Q19" s="20"/>
      <c r="R19" s="21"/>
      <c r="S19" s="20"/>
      <c r="T19" s="20"/>
      <c r="U19" s="12"/>
      <c r="V19" s="12"/>
      <c r="W19" s="15"/>
      <c r="X19" s="20"/>
      <c r="Y19" s="20"/>
      <c r="Z19" s="20"/>
      <c r="AA19" s="20"/>
      <c r="AB19" s="20"/>
      <c r="AC19" s="20"/>
      <c r="AD19" s="20"/>
      <c r="AE19" s="20"/>
      <c r="AF19" s="50"/>
      <c r="AG19" s="15"/>
      <c r="AH19" s="12"/>
      <c r="AI19" s="12"/>
      <c r="AJ19" s="12"/>
      <c r="AK19" s="12"/>
      <c r="AL19" s="20"/>
      <c r="AM19" s="20"/>
      <c r="AN19" s="21"/>
      <c r="AO19" s="20"/>
      <c r="AP19" s="20"/>
      <c r="AQ19" s="12"/>
      <c r="AR19" s="12"/>
      <c r="AS19" s="15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51" t="s">
        <v>36</v>
      </c>
      <c r="C20" s="52"/>
      <c r="D20" s="53"/>
      <c r="E20" s="11" t="s">
        <v>2</v>
      </c>
      <c r="F20" s="9" t="s">
        <v>6</v>
      </c>
      <c r="G20" s="11" t="s">
        <v>4</v>
      </c>
      <c r="H20" s="9" t="s">
        <v>5</v>
      </c>
      <c r="I20" s="9" t="s">
        <v>8</v>
      </c>
      <c r="J20" s="9" t="s">
        <v>9</v>
      </c>
      <c r="K20" s="12"/>
      <c r="L20" s="9" t="s">
        <v>10</v>
      </c>
      <c r="M20" s="9" t="s">
        <v>11</v>
      </c>
      <c r="N20" s="9" t="s">
        <v>37</v>
      </c>
      <c r="O20" s="9" t="s">
        <v>38</v>
      </c>
      <c r="Q20" s="21"/>
      <c r="R20" s="21" t="s">
        <v>12</v>
      </c>
      <c r="S20" s="21"/>
      <c r="T20" s="20" t="s">
        <v>22</v>
      </c>
      <c r="U20" s="12"/>
      <c r="V20" s="15"/>
      <c r="W20" s="15"/>
      <c r="X20" s="54"/>
      <c r="Y20" s="54"/>
      <c r="Z20" s="54"/>
      <c r="AA20" s="54"/>
      <c r="AB20" s="54"/>
      <c r="AC20" s="21"/>
      <c r="AD20" s="21"/>
      <c r="AE20" s="21"/>
      <c r="AF20" s="20"/>
      <c r="AG20" s="20"/>
      <c r="AH20" s="20"/>
      <c r="AI20" s="20"/>
      <c r="AJ20" s="20"/>
      <c r="AK20" s="20"/>
      <c r="AM20" s="15"/>
      <c r="AN20" s="54"/>
      <c r="AO20" s="54"/>
      <c r="AP20" s="54"/>
      <c r="AQ20" s="54"/>
      <c r="AR20" s="54"/>
      <c r="AS20" s="54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23" t="s">
        <v>39</v>
      </c>
      <c r="C21" s="3"/>
      <c r="D21" s="24"/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20">
        <v>0</v>
      </c>
      <c r="L21" s="57">
        <v>0</v>
      </c>
      <c r="M21" s="57">
        <v>0</v>
      </c>
      <c r="N21" s="57">
        <v>0</v>
      </c>
      <c r="O21" s="57">
        <v>0</v>
      </c>
      <c r="Q21" s="21"/>
      <c r="R21" s="21"/>
      <c r="S21" s="21"/>
      <c r="T21" s="20" t="s">
        <v>23</v>
      </c>
      <c r="U21" s="20"/>
      <c r="V21" s="20"/>
      <c r="W21" s="20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0"/>
      <c r="AL21" s="20"/>
      <c r="AM21" s="20"/>
      <c r="AN21" s="21"/>
      <c r="AO21" s="21"/>
      <c r="AP21" s="21"/>
      <c r="AQ21" s="21"/>
      <c r="AR21" s="21"/>
      <c r="AS21" s="21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58" t="s">
        <v>14</v>
      </c>
      <c r="C22" s="59"/>
      <c r="D22" s="60"/>
      <c r="E22" s="55">
        <f>PRODUCT(E18+Q18)</f>
        <v>206</v>
      </c>
      <c r="F22" s="55">
        <f>PRODUCT(F18+R18)</f>
        <v>0</v>
      </c>
      <c r="G22" s="55">
        <f>PRODUCT(G18+S18)</f>
        <v>23</v>
      </c>
      <c r="H22" s="55">
        <f>PRODUCT(H18+T18)</f>
        <v>102</v>
      </c>
      <c r="I22" s="55">
        <f>PRODUCT(I18+U18)</f>
        <v>465</v>
      </c>
      <c r="J22" s="56">
        <f>PRODUCT(I22/K22)</f>
        <v>0.45014520813165537</v>
      </c>
      <c r="K22" s="20">
        <f>PRODUCT(K18+W18)</f>
        <v>1033</v>
      </c>
      <c r="L22" s="57">
        <f>PRODUCT((F22+G22)/E22)</f>
        <v>0.11165048543689321</v>
      </c>
      <c r="M22" s="57">
        <f>PRODUCT(H22/E22)</f>
        <v>0.49514563106796117</v>
      </c>
      <c r="N22" s="57">
        <f>PRODUCT((F22+G22+H22)/E22)</f>
        <v>0.60679611650485432</v>
      </c>
      <c r="O22" s="57">
        <f>PRODUCT(I22/E22)</f>
        <v>2.2572815533980584</v>
      </c>
      <c r="Q22" s="21"/>
      <c r="R22" s="21"/>
      <c r="S22" s="21"/>
      <c r="T22" s="20" t="s">
        <v>27</v>
      </c>
      <c r="U22" s="20"/>
      <c r="V22" s="20"/>
      <c r="W22" s="20"/>
      <c r="X22" s="20"/>
      <c r="Y22" s="20"/>
      <c r="Z22" s="20"/>
      <c r="AA22" s="20"/>
      <c r="AB22" s="20"/>
      <c r="AC22" s="21"/>
      <c r="AD22" s="21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14" t="s">
        <v>32</v>
      </c>
      <c r="C23" s="61"/>
      <c r="D23" s="62"/>
      <c r="E23" s="55">
        <f>PRODUCT(AA18+AM18)</f>
        <v>84</v>
      </c>
      <c r="F23" s="55">
        <f>PRODUCT(AB18+AN18)</f>
        <v>5</v>
      </c>
      <c r="G23" s="55">
        <f>PRODUCT(AC18+AO18)</f>
        <v>14</v>
      </c>
      <c r="H23" s="55">
        <f>PRODUCT(AD18+AP18)</f>
        <v>112</v>
      </c>
      <c r="I23" s="55">
        <f>PRODUCT(AE18+AQ18)</f>
        <v>348</v>
      </c>
      <c r="J23" s="56">
        <f>PRODUCT(I23/K23)</f>
        <v>0.5630882116643191</v>
      </c>
      <c r="K23" s="12">
        <f>PRODUCT(AG18+AS18)</f>
        <v>618.0203967890161</v>
      </c>
      <c r="L23" s="57">
        <f>PRODUCT((F23+G23)/E23)</f>
        <v>0.22619047619047619</v>
      </c>
      <c r="M23" s="57">
        <f>PRODUCT(H23/E23)</f>
        <v>1.3333333333333333</v>
      </c>
      <c r="N23" s="57">
        <f>PRODUCT((F23+G23+H23)/E23)</f>
        <v>1.5595238095238095</v>
      </c>
      <c r="O23" s="57">
        <f>PRODUCT(I23/E23)</f>
        <v>4.1428571428571432</v>
      </c>
      <c r="Q23" s="21"/>
      <c r="R23" s="21"/>
      <c r="S23" s="20"/>
      <c r="T23" s="67" t="s">
        <v>45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0"/>
      <c r="AL23" s="12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63" t="s">
        <v>35</v>
      </c>
      <c r="C24" s="64"/>
      <c r="D24" s="65"/>
      <c r="E24" s="55">
        <f>SUM(E21:E23)</f>
        <v>290</v>
      </c>
      <c r="F24" s="55">
        <f t="shared" ref="F24:I24" si="0">SUM(F21:F23)</f>
        <v>5</v>
      </c>
      <c r="G24" s="55">
        <f t="shared" si="0"/>
        <v>37</v>
      </c>
      <c r="H24" s="55">
        <f t="shared" si="0"/>
        <v>214</v>
      </c>
      <c r="I24" s="55">
        <f t="shared" si="0"/>
        <v>813</v>
      </c>
      <c r="J24" s="56">
        <f>PRODUCT(I24/K24)</f>
        <v>0.49242274752096432</v>
      </c>
      <c r="K24" s="20">
        <f>SUM(K21:K23)</f>
        <v>1651.0203967890161</v>
      </c>
      <c r="L24" s="57">
        <f>PRODUCT((F24+G24)/E24)</f>
        <v>0.14482758620689656</v>
      </c>
      <c r="M24" s="57">
        <f>PRODUCT(H24/E24)</f>
        <v>0.73793103448275865</v>
      </c>
      <c r="N24" s="57">
        <f>PRODUCT((F24+G24+H24)/E24)</f>
        <v>0.88275862068965516</v>
      </c>
      <c r="O24" s="57">
        <f>PRODUCT(I24/E24)</f>
        <v>2.8034482758620691</v>
      </c>
      <c r="Q24" s="12"/>
      <c r="R24" s="12"/>
      <c r="S24" s="12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12"/>
      <c r="F25" s="12"/>
      <c r="G25" s="12"/>
      <c r="H25" s="12"/>
      <c r="I25" s="12"/>
      <c r="J25" s="20"/>
      <c r="K25" s="20"/>
      <c r="L25" s="12"/>
      <c r="M25" s="12"/>
      <c r="N25" s="12"/>
      <c r="O25" s="12"/>
      <c r="P25" s="20"/>
      <c r="Q25" s="20"/>
      <c r="R25" s="20"/>
      <c r="S25" s="20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0"/>
      <c r="AL183" s="1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0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0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12"/>
      <c r="AL189" s="12"/>
    </row>
    <row r="190" spans="1:57" x14ac:dyDescent="0.25"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</row>
    <row r="191" spans="1:57" x14ac:dyDescent="0.25"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</row>
    <row r="192" spans="1:57" x14ac:dyDescent="0.25"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ht="14.25" x14ac:dyDescent="0.2">
      <c r="L218"/>
      <c r="M218"/>
      <c r="N218"/>
      <c r="O218"/>
      <c r="P218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ht="14.25" x14ac:dyDescent="0.2">
      <c r="L219"/>
      <c r="M219"/>
      <c r="N219"/>
      <c r="O219"/>
      <c r="P219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  <row r="220" spans="12:38" ht="14.25" x14ac:dyDescent="0.2">
      <c r="L220"/>
      <c r="M220"/>
      <c r="N220"/>
      <c r="O220"/>
      <c r="P220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/>
      <c r="AL220"/>
    </row>
    <row r="221" spans="12:38" ht="14.25" x14ac:dyDescent="0.2">
      <c r="L221"/>
      <c r="M221"/>
      <c r="N221"/>
      <c r="O221"/>
      <c r="P2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/>
      <c r="AL221"/>
    </row>
  </sheetData>
  <sortState ref="B16:AM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2020-09-08T19:21:35Z</dcterms:modified>
</cp:coreProperties>
</file>