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8" i="1" l="1"/>
  <c r="M18" i="1" s="1"/>
  <c r="H18" i="1"/>
  <c r="G18" i="1"/>
  <c r="F18" i="1"/>
  <c r="K18" i="1" s="1"/>
  <c r="E18" i="1"/>
  <c r="L18" i="1" s="1"/>
  <c r="N18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G19" i="1" l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<sst xmlns="http://schemas.openxmlformats.org/spreadsheetml/2006/main" count="89" uniqueCount="58">
  <si>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</si>
  <si>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</si>
  <si>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</si>
  <si>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</si>
  <si>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</si>
  <si>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</si>
  <si>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</si>
  <si>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</si>
  <si>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</si>
  <si>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</si>
  <si>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</si>
  <si>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</si>
  <si>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</si>
  <si>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</si>
  <si>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</si>
  <si>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</si>
  <si>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</si>
  <si>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</si>
  <si>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</si>
  <si>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</si>
  <si>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</si>
  <si>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</si>
  <si>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</si>
  <si>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</si>
  <si>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</si>
  <si>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</si>
  <si>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</si>
  <si>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</si>
  <si>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</si>
  <si>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</si>
  <si>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</si>
  <si>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</si>
  <si>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</si>
  <si>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</si>
  <si>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</si>
  <si>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</si>
  <si>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</si>
  <si>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</si>
  <si>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</si>
  <si>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</si>
  <si>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</si>
  <si>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</si>
  <si>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</si>
  <si>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12.05. 2019  Kirittäret - MyVe  2-0  (9-1, 5-1)</t>
  </si>
  <si>
    <t>3.  ottelu</t>
  </si>
  <si>
    <t>18.05. 2019  KeKi - MyVe  1-0  (3-0, 3-3)</t>
  </si>
  <si>
    <t>Mirjami Raitanen</t>
  </si>
  <si>
    <t>13.4.1995   Turku</t>
  </si>
  <si>
    <t>PöU = Pöytyän Urheilijat  (1945),  kasvattajaseura</t>
  </si>
  <si>
    <t>PöU</t>
  </si>
  <si>
    <t>30.05. 2019  SMJ - MyVe  2-0  (7-3, 13-3)</t>
  </si>
  <si>
    <t>4.  ottelu</t>
  </si>
  <si>
    <t xml:space="preserve">  24 v   0 kk 29 pv   </t>
  </si>
  <si>
    <t xml:space="preserve">  24 v   1 kk 17 pv   </t>
  </si>
  <si>
    <t>12.  ottelu</t>
  </si>
  <si>
    <t>03.07. 2019  MyVe - Kirittäret  1-2  (2-5, 7-6, 0-1)</t>
  </si>
  <si>
    <t xml:space="preserve">  24 v   2 kk 20 pv 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</si>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</sst>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0" customWidth="1"/>
    <col min="4" max="4" width="12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73">
        <v>2014</v>
      </c>
      <c r="C4" s="73"/>
      <c r="D4" s="74" t="s">
        <v>40</v>
      </c>
      <c r="E4" s="73"/>
      <c r="F4" s="75" t="s">
        <v>37</v>
      </c>
      <c r="G4" s="73"/>
      <c r="H4" s="73"/>
      <c r="I4" s="73"/>
      <c r="J4" s="73"/>
      <c r="K4" s="73"/>
      <c r="L4" s="73"/>
      <c r="M4" s="73"/>
      <c r="N4" s="76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73">
        <v>2015</v>
      </c>
      <c r="C5" s="73"/>
      <c r="D5" s="74" t="s">
        <v>49</v>
      </c>
      <c r="E5" s="73"/>
      <c r="F5" s="75" t="s">
        <v>37</v>
      </c>
      <c r="G5" s="73"/>
      <c r="H5" s="73"/>
      <c r="I5" s="73"/>
      <c r="J5" s="73"/>
      <c r="K5" s="73"/>
      <c r="L5" s="73"/>
      <c r="M5" s="73"/>
      <c r="N5" s="76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80">
        <v>2015</v>
      </c>
      <c r="C6" s="80"/>
      <c r="D6" s="81" t="s">
        <v>40</v>
      </c>
      <c r="E6" s="80"/>
      <c r="F6" s="82" t="s">
        <v>42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73">
        <v>2016</v>
      </c>
      <c r="C7" s="73"/>
      <c r="D7" s="74" t="s">
        <v>49</v>
      </c>
      <c r="E7" s="73"/>
      <c r="F7" s="75" t="s">
        <v>37</v>
      </c>
      <c r="G7" s="73"/>
      <c r="H7" s="73"/>
      <c r="I7" s="73"/>
      <c r="J7" s="73"/>
      <c r="K7" s="73"/>
      <c r="L7" s="73"/>
      <c r="M7" s="73"/>
      <c r="N7" s="76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80">
        <v>2016</v>
      </c>
      <c r="C8" s="80"/>
      <c r="D8" s="81" t="s">
        <v>40</v>
      </c>
      <c r="E8" s="80"/>
      <c r="F8" s="82" t="s">
        <v>42</v>
      </c>
      <c r="G8" s="83"/>
      <c r="H8" s="84"/>
      <c r="I8" s="80"/>
      <c r="J8" s="80"/>
      <c r="K8" s="80"/>
      <c r="L8" s="80"/>
      <c r="M8" s="80"/>
      <c r="N8" s="85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80">
        <v>2017</v>
      </c>
      <c r="C9" s="80"/>
      <c r="D9" s="81" t="s">
        <v>40</v>
      </c>
      <c r="E9" s="80"/>
      <c r="F9" s="82" t="s">
        <v>42</v>
      </c>
      <c r="G9" s="83"/>
      <c r="H9" s="84"/>
      <c r="I9" s="80"/>
      <c r="J9" s="80"/>
      <c r="K9" s="80"/>
      <c r="L9" s="80"/>
      <c r="M9" s="80"/>
      <c r="N9" s="85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80">
        <v>2018</v>
      </c>
      <c r="C10" s="80"/>
      <c r="D10" s="81" t="s">
        <v>40</v>
      </c>
      <c r="E10" s="80"/>
      <c r="F10" s="82" t="s">
        <v>42</v>
      </c>
      <c r="G10" s="83"/>
      <c r="H10" s="84"/>
      <c r="I10" s="80"/>
      <c r="J10" s="80"/>
      <c r="K10" s="80"/>
      <c r="L10" s="80"/>
      <c r="M10" s="80"/>
      <c r="N10" s="85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2019</v>
      </c>
      <c r="C11" s="27" t="s">
        <v>57</v>
      </c>
      <c r="D11" s="28" t="s">
        <v>40</v>
      </c>
      <c r="E11" s="27">
        <v>22</v>
      </c>
      <c r="F11" s="27">
        <v>3</v>
      </c>
      <c r="G11" s="27">
        <v>10</v>
      </c>
      <c r="H11" s="27">
        <v>14</v>
      </c>
      <c r="I11" s="27">
        <v>62</v>
      </c>
      <c r="J11" s="27">
        <v>34</v>
      </c>
      <c r="K11" s="27">
        <v>8</v>
      </c>
      <c r="L11" s="27">
        <v>7</v>
      </c>
      <c r="M11" s="27">
        <v>13</v>
      </c>
      <c r="N11" s="29">
        <v>0.45925925925925926</v>
      </c>
      <c r="O11" s="30">
        <v>135</v>
      </c>
      <c r="P11" s="27"/>
      <c r="Q11" s="27"/>
      <c r="R11" s="27"/>
      <c r="S11" s="27"/>
      <c r="T11" s="27"/>
      <c r="U11" s="31">
        <v>3</v>
      </c>
      <c r="V11" s="31">
        <v>0</v>
      </c>
      <c r="W11" s="31">
        <v>0</v>
      </c>
      <c r="X11" s="31">
        <v>0</v>
      </c>
      <c r="Y11" s="31">
        <v>3</v>
      </c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SUM(E6:E11)</f>
        <v>22</v>
      </c>
      <c r="F12" s="18">
        <f t="shared" si="0"/>
        <v>3</v>
      </c>
      <c r="G12" s="18">
        <f t="shared" si="0"/>
        <v>10</v>
      </c>
      <c r="H12" s="18">
        <f t="shared" si="0"/>
        <v>14</v>
      </c>
      <c r="I12" s="18">
        <f t="shared" si="0"/>
        <v>62</v>
      </c>
      <c r="J12" s="18">
        <f t="shared" si="0"/>
        <v>34</v>
      </c>
      <c r="K12" s="18">
        <f t="shared" si="0"/>
        <v>8</v>
      </c>
      <c r="L12" s="18">
        <f t="shared" si="0"/>
        <v>7</v>
      </c>
      <c r="M12" s="18">
        <f t="shared" si="0"/>
        <v>13</v>
      </c>
      <c r="N12" s="32">
        <f>PRODUCT(I12/O12)</f>
        <v>0.45925925925925926</v>
      </c>
      <c r="O12" s="33">
        <f t="shared" ref="O12:AE12" si="1">SUM(O6:O11)</f>
        <v>135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3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3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50.666666666666664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22</v>
      </c>
      <c r="F16" s="27">
        <f>PRODUCT(F12)</f>
        <v>3</v>
      </c>
      <c r="G16" s="27">
        <f>PRODUCT(G12)</f>
        <v>10</v>
      </c>
      <c r="H16" s="27">
        <f>PRODUCT(H12)</f>
        <v>14</v>
      </c>
      <c r="I16" s="27">
        <f>PRODUCT(I12)</f>
        <v>62</v>
      </c>
      <c r="J16" s="1"/>
      <c r="K16" s="44">
        <f>PRODUCT((F16+G16)/E16)</f>
        <v>0.59090909090909094</v>
      </c>
      <c r="L16" s="44">
        <f>PRODUCT(H16/E16)</f>
        <v>0.63636363636363635</v>
      </c>
      <c r="M16" s="44">
        <f>PRODUCT(I16/E16)</f>
        <v>2.8181818181818183</v>
      </c>
      <c r="N16" s="29">
        <f>PRODUCT(N12)</f>
        <v>0.45925925925925926</v>
      </c>
      <c r="O16" s="25">
        <f>PRODUCT(O12)</f>
        <v>135</v>
      </c>
      <c r="P16" s="45" t="s">
        <v>21</v>
      </c>
      <c r="Q16" s="46"/>
      <c r="R16" s="47" t="s">
        <v>43</v>
      </c>
      <c r="S16" s="47"/>
      <c r="T16" s="47"/>
      <c r="U16" s="47"/>
      <c r="V16" s="47"/>
      <c r="W16" s="47"/>
      <c r="X16" s="47"/>
      <c r="Y16" s="47"/>
      <c r="Z16" s="47"/>
      <c r="AA16" s="48" t="s">
        <v>35</v>
      </c>
      <c r="AB16" s="48"/>
      <c r="AC16" s="48"/>
      <c r="AD16" s="48"/>
      <c r="AE16" s="77" t="s">
        <v>52</v>
      </c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9" t="s">
        <v>18</v>
      </c>
      <c r="C17" s="50"/>
      <c r="D17" s="51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52" t="s">
        <v>38</v>
      </c>
      <c r="Q17" s="53"/>
      <c r="R17" s="54" t="s">
        <v>50</v>
      </c>
      <c r="S17" s="54"/>
      <c r="T17" s="54"/>
      <c r="U17" s="54"/>
      <c r="V17" s="54"/>
      <c r="W17" s="54"/>
      <c r="X17" s="54"/>
      <c r="Y17" s="54"/>
      <c r="Z17" s="54"/>
      <c r="AA17" s="55" t="s">
        <v>51</v>
      </c>
      <c r="AB17" s="54"/>
      <c r="AC17" s="54"/>
      <c r="AD17" s="55"/>
      <c r="AE17" s="78" t="s">
        <v>53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6" t="s">
        <v>19</v>
      </c>
      <c r="C18" s="57"/>
      <c r="D18" s="58"/>
      <c r="E18" s="31">
        <f>PRODUCT(U12)</f>
        <v>3</v>
      </c>
      <c r="F18" s="31">
        <f t="shared" ref="F18:I18" si="2">PRODUCT(V12)</f>
        <v>0</v>
      </c>
      <c r="G18" s="31">
        <f t="shared" si="2"/>
        <v>0</v>
      </c>
      <c r="H18" s="31">
        <f t="shared" si="2"/>
        <v>0</v>
      </c>
      <c r="I18" s="31">
        <f t="shared" si="2"/>
        <v>3</v>
      </c>
      <c r="J18" s="1"/>
      <c r="K18" s="59">
        <f>PRODUCT((F18+G18)/E18)</f>
        <v>0</v>
      </c>
      <c r="L18" s="59">
        <f>PRODUCT(H18/E18)</f>
        <v>0</v>
      </c>
      <c r="M18" s="59">
        <f>PRODUCT(I18/E18)</f>
        <v>1</v>
      </c>
      <c r="N18" s="60">
        <f>PRODUCT(I18/O18)</f>
        <v>0.25</v>
      </c>
      <c r="O18" s="25">
        <v>12</v>
      </c>
      <c r="P18" s="52" t="s">
        <v>39</v>
      </c>
      <c r="Q18" s="53"/>
      <c r="R18" s="54" t="s">
        <v>45</v>
      </c>
      <c r="S18" s="54"/>
      <c r="T18" s="54"/>
      <c r="U18" s="54"/>
      <c r="V18" s="54"/>
      <c r="W18" s="54"/>
      <c r="X18" s="54"/>
      <c r="Y18" s="54"/>
      <c r="Z18" s="54"/>
      <c r="AA18" s="55" t="s">
        <v>44</v>
      </c>
      <c r="AB18" s="54"/>
      <c r="AC18" s="54"/>
      <c r="AD18" s="55"/>
      <c r="AE18" s="78" t="s">
        <v>53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61" t="s">
        <v>20</v>
      </c>
      <c r="C19" s="62"/>
      <c r="D19" s="63"/>
      <c r="E19" s="18">
        <f>SUM(E16:E18)</f>
        <v>25</v>
      </c>
      <c r="F19" s="18">
        <f>SUM(F16:F18)</f>
        <v>3</v>
      </c>
      <c r="G19" s="18">
        <f>SUM(G16:G18)</f>
        <v>10</v>
      </c>
      <c r="H19" s="18">
        <f>SUM(H16:H18)</f>
        <v>14</v>
      </c>
      <c r="I19" s="18">
        <f>SUM(I16:I18)</f>
        <v>65</v>
      </c>
      <c r="J19" s="1"/>
      <c r="K19" s="64">
        <f>PRODUCT((F19+G19)/E19)</f>
        <v>0.52</v>
      </c>
      <c r="L19" s="64">
        <f>PRODUCT(H19/E19)</f>
        <v>0.56000000000000005</v>
      </c>
      <c r="M19" s="64">
        <f>PRODUCT(I19/E19)</f>
        <v>2.6</v>
      </c>
      <c r="N19" s="32">
        <f>PRODUCT(I19/O19)</f>
        <v>0.44217687074829931</v>
      </c>
      <c r="O19" s="25">
        <f>SUM(O16:O18)</f>
        <v>147</v>
      </c>
      <c r="P19" s="65" t="s">
        <v>22</v>
      </c>
      <c r="Q19" s="66"/>
      <c r="R19" s="67" t="s">
        <v>55</v>
      </c>
      <c r="S19" s="67"/>
      <c r="T19" s="67"/>
      <c r="U19" s="67"/>
      <c r="V19" s="67"/>
      <c r="W19" s="67"/>
      <c r="X19" s="67"/>
      <c r="Y19" s="67"/>
      <c r="Z19" s="67"/>
      <c r="AA19" s="68" t="s">
        <v>54</v>
      </c>
      <c r="AB19" s="67"/>
      <c r="AC19" s="67"/>
      <c r="AD19" s="68"/>
      <c r="AE19" s="79" t="s">
        <v>56</v>
      </c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69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36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6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6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6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69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69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69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69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69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69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69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69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69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69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69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69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69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69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69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69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69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69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69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69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69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69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69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69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69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69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69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69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69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69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69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69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69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69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69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69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69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69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69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69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69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69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69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1"/>
      <c r="M67" s="71"/>
      <c r="N67" s="71"/>
      <c r="O67" s="38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1"/>
      <c r="M68" s="71"/>
      <c r="N68" s="71"/>
      <c r="O68" s="38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1"/>
      <c r="M69" s="71"/>
      <c r="N69" s="71"/>
      <c r="O69" s="38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1"/>
      <c r="M70" s="71"/>
      <c r="N70" s="71"/>
      <c r="O70" s="38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1"/>
      <c r="M71" s="71"/>
      <c r="N71" s="71"/>
      <c r="O71" s="38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1"/>
      <c r="M72" s="71"/>
      <c r="N72" s="71"/>
      <c r="O72" s="38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1"/>
      <c r="M73" s="71"/>
      <c r="N73" s="71"/>
      <c r="O73" s="38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1"/>
      <c r="M74" s="71"/>
      <c r="N74" s="71"/>
      <c r="O74" s="38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1"/>
      <c r="M75" s="71"/>
      <c r="N75" s="71"/>
      <c r="O75" s="38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1"/>
      <c r="M76" s="71"/>
      <c r="N76" s="71"/>
      <c r="O76" s="38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1"/>
      <c r="M77" s="71"/>
      <c r="N77" s="71"/>
      <c r="O77" s="38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"/>
      <c r="AG77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2019-08-18T21:33:03Z</dcterms:modified>
</cp:coreProperties>
</file>