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O10" i="5" l="1"/>
  <c r="N10" i="5"/>
  <c r="M10" i="5"/>
  <c r="L10" i="5"/>
  <c r="K10" i="5"/>
  <c r="AQ8" i="6"/>
  <c r="AP8" i="6"/>
  <c r="AO8" i="6"/>
  <c r="AN8" i="6"/>
  <c r="AM8" i="6"/>
  <c r="AL8" i="6"/>
  <c r="AA8" i="6"/>
  <c r="Y8" i="6"/>
  <c r="X8" i="6"/>
  <c r="W8" i="6"/>
  <c r="V8" i="6"/>
  <c r="U8" i="6"/>
  <c r="O8" i="6"/>
  <c r="O13" i="6" s="1"/>
  <c r="O16" i="6" s="1"/>
  <c r="M8" i="6"/>
  <c r="L8" i="6"/>
  <c r="K8" i="6"/>
  <c r="J8" i="6"/>
  <c r="I8" i="6"/>
  <c r="N8" i="6" s="1"/>
  <c r="N13" i="6" s="1"/>
  <c r="H8" i="6"/>
  <c r="H13" i="6" s="1"/>
  <c r="G8" i="6"/>
  <c r="G13" i="6" s="1"/>
  <c r="F8" i="6"/>
  <c r="F13" i="6" s="1"/>
  <c r="E8" i="6"/>
  <c r="E13" i="6" s="1"/>
  <c r="I13" i="6" l="1"/>
  <c r="D10" i="6"/>
  <c r="F16" i="6"/>
  <c r="K13" i="6"/>
  <c r="H16" i="6"/>
  <c r="L13" i="6"/>
  <c r="E16" i="6"/>
  <c r="O17" i="6"/>
  <c r="G16" i="6"/>
  <c r="M13" i="6"/>
  <c r="AS7" i="5"/>
  <c r="AR7" i="5" s="1"/>
  <c r="L16" i="6" l="1"/>
  <c r="K16" i="6"/>
  <c r="I16" i="6"/>
  <c r="AQ7" i="5"/>
  <c r="AP7" i="5"/>
  <c r="AO7" i="5"/>
  <c r="AN7" i="5"/>
  <c r="AM7" i="5"/>
  <c r="AG7" i="5"/>
  <c r="AE7" i="5"/>
  <c r="AF7" i="5" s="1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N16" i="6" l="1"/>
  <c r="M16" i="6"/>
  <c r="I12" i="5"/>
  <c r="G12" i="5"/>
  <c r="E12" i="5"/>
  <c r="K11" i="5"/>
  <c r="I11" i="5"/>
  <c r="I13" i="5" s="1"/>
  <c r="H11" i="5"/>
  <c r="G11" i="5"/>
  <c r="G13" i="5" s="1"/>
  <c r="F11" i="5"/>
  <c r="E11" i="5"/>
  <c r="E13" i="5" s="1"/>
  <c r="K12" i="5" l="1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<sst xmlns="http://schemas.openxmlformats.org/spreadsheetml/2006/main" count="183" uniqueCount="74">
  <si>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</si>
  <si>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</si>
  <si>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</si>
  <si>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</si>
  <si>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</si>
  <si>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</si>
  <si>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</si>
  <si>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</si>
  <si>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</si>
  <si>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</si>
  <si>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</si>
  <si>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</si>
  <si>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</si>
  <si>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</si>
  <si>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</si>
  <si>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</si>
  <si>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</si>
  <si>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</si>
  <si>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</si>
  <si>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</si>
  <si>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</si>
  <si>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</si>
  <si>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</si>
  <si>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</si>
  <si>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</si>
  <si>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Luka Raesmaa</t>
  </si>
  <si>
    <t>6.</t>
  </si>
  <si>
    <t>Tahko  2</t>
  </si>
  <si>
    <t>12.10.2001   Helsinki</t>
  </si>
  <si>
    <t>Roihu, Helsinki  (1957),  kasvattajaseura</t>
  </si>
  <si>
    <t>3.</t>
  </si>
  <si>
    <t>4.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</si>
  <si>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</si>
  <si>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</si>
  <si>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</si>
  <si>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</si>
  <si>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</si>
  <si>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</si>
  <si>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</si>
  <si>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</si>
  <si>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</si>
  <si>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</si>
  <si>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</si>
  <si>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</si>
  <si>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</si>
  <si>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</si>
  <si>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</si>
  <si>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</si>
  <si>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</si>
  <si>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</si>
  <si>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</si>
  <si>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</si>
  <si>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</si>
  <si>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</si>
  <si>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Tahko</t>
  </si>
  <si>
    <t>Yhteensä</t>
  </si>
  <si>
    <t>0-0-0</t>
  </si>
  <si>
    <t>0/1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</si>
  <si>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</si>
  <si>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</si>
  <si>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</si>
  <si>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</si>
  <si>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</si>
  <si>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</si>
  <si>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</si>
  <si>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</si>
  <si>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</si>
  <si>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</si>
  <si>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</si>
  <si>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</si>
  <si>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</si>
  <si>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</si>
  <si>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02.08. 2020  Tahko - KPL  1-2  (5-4, 0-6, 0-0, 1-2)</t>
  </si>
  <si>
    <t xml:space="preserve">  18 v   9 kk 21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</si>
</sst>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5" borderId="12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28" customWidth="1"/>
    <col min="3" max="3" width="6.140625" style="129" customWidth="1"/>
    <col min="4" max="4" width="11.85546875" style="128" customWidth="1"/>
    <col min="5" max="12" width="5.7109375" style="129" customWidth="1"/>
    <col min="13" max="13" width="6" style="129" customWidth="1"/>
    <col min="14" max="14" width="8.85546875" style="129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29" customWidth="1"/>
    <col min="26" max="26" width="9.28515625" style="129" customWidth="1"/>
    <col min="27" max="27" width="0.7109375" style="129" customWidth="1"/>
    <col min="28" max="31" width="6.7109375" style="129" customWidth="1"/>
    <col min="32" max="32" width="0.7109375" style="129" customWidth="1"/>
    <col min="33" max="33" width="15.5703125" style="129" customWidth="1"/>
    <col min="34" max="34" width="13.140625" style="129" customWidth="1"/>
    <col min="35" max="35" width="12.85546875" style="129" customWidth="1"/>
    <col min="36" max="36" width="11.140625" style="129" customWidth="1"/>
    <col min="37" max="37" width="0.7109375" style="129" customWidth="1"/>
    <col min="38" max="40" width="6.7109375" style="129" customWidth="1"/>
    <col min="41" max="43" width="4.7109375" style="129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0"/>
      <c r="B1" s="66" t="s">
        <v>25</v>
      </c>
      <c r="C1" s="2"/>
      <c r="D1" s="3"/>
      <c r="E1" s="4" t="s">
        <v>28</v>
      </c>
      <c r="F1" s="71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2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32</v>
      </c>
      <c r="J2" s="11"/>
      <c r="K2" s="22"/>
      <c r="L2" s="22"/>
      <c r="M2" s="22"/>
      <c r="N2" s="9"/>
      <c r="O2" s="6"/>
      <c r="P2" s="28" t="s">
        <v>33</v>
      </c>
      <c r="Q2" s="9"/>
      <c r="R2" s="9"/>
      <c r="S2" s="7"/>
      <c r="T2" s="6"/>
      <c r="U2" s="29" t="s">
        <v>34</v>
      </c>
      <c r="V2" s="22"/>
      <c r="W2" s="22"/>
      <c r="X2" s="29"/>
      <c r="Y2" s="41"/>
      <c r="Z2" s="42"/>
      <c r="AA2" s="6"/>
      <c r="AB2" s="18" t="s">
        <v>35</v>
      </c>
      <c r="AC2" s="29"/>
      <c r="AD2" s="22"/>
      <c r="AE2" s="28"/>
      <c r="AF2" s="6"/>
      <c r="AG2" s="18" t="s">
        <v>36</v>
      </c>
      <c r="AH2" s="22"/>
      <c r="AI2" s="22"/>
      <c r="AJ2" s="9"/>
      <c r="AK2" s="6"/>
      <c r="AL2" s="18" t="s">
        <v>37</v>
      </c>
      <c r="AM2" s="29"/>
      <c r="AN2" s="22"/>
      <c r="AO2" s="76" t="s">
        <v>38</v>
      </c>
      <c r="AP2" s="22"/>
      <c r="AQ2" s="9"/>
      <c r="AR2" s="72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39</v>
      </c>
      <c r="K3" s="7" t="s">
        <v>40</v>
      </c>
      <c r="L3" s="7" t="s">
        <v>41</v>
      </c>
      <c r="M3" s="7" t="s">
        <v>42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43</v>
      </c>
      <c r="AH3" s="7" t="s">
        <v>44</v>
      </c>
      <c r="AI3" s="9" t="s">
        <v>45</v>
      </c>
      <c r="AJ3" s="7" t="s">
        <v>46</v>
      </c>
      <c r="AK3" s="10"/>
      <c r="AL3" s="7" t="s">
        <v>47</v>
      </c>
      <c r="AM3" s="7" t="s">
        <v>48</v>
      </c>
      <c r="AN3" s="9" t="s">
        <v>49</v>
      </c>
      <c r="AO3" s="9" t="s">
        <v>50</v>
      </c>
      <c r="AP3" s="11" t="s">
        <v>51</v>
      </c>
      <c r="AQ3" s="7" t="s">
        <v>52</v>
      </c>
      <c r="AR3" s="72"/>
    </row>
    <row r="4" spans="1:44" s="77" customFormat="1" ht="15" customHeight="1" x14ac:dyDescent="0.25">
      <c r="A4" s="74"/>
      <c r="B4" s="78">
        <v>2018</v>
      </c>
      <c r="C4" s="78" t="s">
        <v>26</v>
      </c>
      <c r="D4" s="79" t="s">
        <v>27</v>
      </c>
      <c r="E4" s="78"/>
      <c r="F4" s="20" t="s">
        <v>53</v>
      </c>
      <c r="G4" s="78"/>
      <c r="H4" s="78"/>
      <c r="I4" s="78"/>
      <c r="J4" s="78"/>
      <c r="K4" s="78"/>
      <c r="L4" s="78"/>
      <c r="M4" s="78"/>
      <c r="N4" s="80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81"/>
      <c r="AH4" s="81"/>
      <c r="AI4" s="81"/>
      <c r="AJ4" s="81"/>
      <c r="AK4" s="10"/>
      <c r="AL4" s="12"/>
      <c r="AM4" s="81"/>
      <c r="AN4" s="82"/>
      <c r="AO4" s="13"/>
      <c r="AP4" s="14"/>
      <c r="AQ4" s="12"/>
      <c r="AR4" s="72"/>
    </row>
    <row r="5" spans="1:44" s="77" customFormat="1" ht="15" customHeight="1" x14ac:dyDescent="0.25">
      <c r="A5" s="74"/>
      <c r="B5" s="78">
        <v>2019</v>
      </c>
      <c r="C5" s="78" t="s">
        <v>30</v>
      </c>
      <c r="D5" s="79" t="s">
        <v>27</v>
      </c>
      <c r="E5" s="78"/>
      <c r="F5" s="20" t="s">
        <v>53</v>
      </c>
      <c r="G5" s="78"/>
      <c r="H5" s="78"/>
      <c r="I5" s="78"/>
      <c r="J5" s="78"/>
      <c r="K5" s="78"/>
      <c r="L5" s="78"/>
      <c r="M5" s="78"/>
      <c r="N5" s="80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81"/>
      <c r="AH5" s="81"/>
      <c r="AI5" s="81"/>
      <c r="AJ5" s="81"/>
      <c r="AK5" s="10"/>
      <c r="AL5" s="12"/>
      <c r="AM5" s="81"/>
      <c r="AN5" s="82"/>
      <c r="AO5" s="13"/>
      <c r="AP5" s="14"/>
      <c r="AQ5" s="12"/>
      <c r="AR5" s="72"/>
    </row>
    <row r="6" spans="1:44" s="77" customFormat="1" ht="15" customHeight="1" x14ac:dyDescent="0.25">
      <c r="A6" s="74"/>
      <c r="B6" s="78">
        <v>2020</v>
      </c>
      <c r="C6" s="78" t="s">
        <v>31</v>
      </c>
      <c r="D6" s="79" t="s">
        <v>27</v>
      </c>
      <c r="E6" s="78"/>
      <c r="F6" s="20" t="s">
        <v>53</v>
      </c>
      <c r="G6" s="78"/>
      <c r="H6" s="78"/>
      <c r="I6" s="78"/>
      <c r="J6" s="78"/>
      <c r="K6" s="78"/>
      <c r="L6" s="78"/>
      <c r="M6" s="78"/>
      <c r="N6" s="80"/>
      <c r="O6" s="10"/>
      <c r="P6" s="7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81"/>
      <c r="AH6" s="81"/>
      <c r="AI6" s="81"/>
      <c r="AJ6" s="81"/>
      <c r="AK6" s="10"/>
      <c r="AL6" s="12"/>
      <c r="AM6" s="81"/>
      <c r="AN6" s="82"/>
      <c r="AO6" s="13"/>
      <c r="AP6" s="14"/>
      <c r="AQ6" s="12"/>
      <c r="AR6" s="72"/>
    </row>
    <row r="7" spans="1:44" s="77" customFormat="1" ht="15" customHeight="1" x14ac:dyDescent="0.25">
      <c r="A7" s="74"/>
      <c r="B7" s="12">
        <v>2020</v>
      </c>
      <c r="C7" s="12" t="s">
        <v>26</v>
      </c>
      <c r="D7" s="1" t="s">
        <v>54</v>
      </c>
      <c r="E7" s="12">
        <v>1</v>
      </c>
      <c r="F7" s="12">
        <v>1</v>
      </c>
      <c r="G7" s="12">
        <v>0</v>
      </c>
      <c r="H7" s="12">
        <v>1</v>
      </c>
      <c r="I7" s="12">
        <v>6</v>
      </c>
      <c r="J7" s="12">
        <v>2</v>
      </c>
      <c r="K7" s="12">
        <v>2</v>
      </c>
      <c r="L7" s="12">
        <v>1</v>
      </c>
      <c r="M7" s="12">
        <v>1</v>
      </c>
      <c r="N7" s="32">
        <v>0.75</v>
      </c>
      <c r="O7" s="19">
        <v>8</v>
      </c>
      <c r="P7" s="40"/>
      <c r="Q7" s="7"/>
      <c r="R7" s="7"/>
      <c r="S7" s="7"/>
      <c r="T7" s="72"/>
      <c r="U7" s="12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81"/>
      <c r="AH7" s="81"/>
      <c r="AI7" s="81"/>
      <c r="AJ7" s="81"/>
      <c r="AK7" s="10"/>
      <c r="AL7" s="12"/>
      <c r="AM7" s="81"/>
      <c r="AN7" s="82"/>
      <c r="AO7" s="13"/>
      <c r="AP7" s="14"/>
      <c r="AQ7" s="12"/>
      <c r="AR7" s="72"/>
    </row>
    <row r="8" spans="1:44" s="77" customFormat="1" ht="15" customHeight="1" x14ac:dyDescent="0.25">
      <c r="A8" s="67"/>
      <c r="B8" s="64" t="s">
        <v>55</v>
      </c>
      <c r="C8" s="11"/>
      <c r="D8" s="9"/>
      <c r="E8" s="7">
        <f t="shared" ref="E8:M8" si="0">SUM(E4:E7)</f>
        <v>1</v>
      </c>
      <c r="F8" s="7">
        <f t="shared" si="0"/>
        <v>1</v>
      </c>
      <c r="G8" s="7">
        <f t="shared" si="0"/>
        <v>0</v>
      </c>
      <c r="H8" s="7">
        <f t="shared" si="0"/>
        <v>1</v>
      </c>
      <c r="I8" s="7">
        <f t="shared" si="0"/>
        <v>6</v>
      </c>
      <c r="J8" s="7">
        <f t="shared" si="0"/>
        <v>2</v>
      </c>
      <c r="K8" s="7">
        <f t="shared" si="0"/>
        <v>2</v>
      </c>
      <c r="L8" s="7">
        <f t="shared" si="0"/>
        <v>1</v>
      </c>
      <c r="M8" s="11">
        <f t="shared" si="0"/>
        <v>1</v>
      </c>
      <c r="N8" s="15">
        <f>PRODUCT(I8/O8)</f>
        <v>0.75</v>
      </c>
      <c r="O8" s="83">
        <f>SUM(O3:O7)</f>
        <v>8</v>
      </c>
      <c r="P8" s="40" t="s">
        <v>56</v>
      </c>
      <c r="Q8" s="40" t="s">
        <v>56</v>
      </c>
      <c r="R8" s="40" t="s">
        <v>56</v>
      </c>
      <c r="S8" s="40" t="s">
        <v>56</v>
      </c>
      <c r="T8" s="10"/>
      <c r="U8" s="7">
        <f>SUM(U4:U7)</f>
        <v>0</v>
      </c>
      <c r="V8" s="7">
        <f>SUM(V4:V7)</f>
        <v>0</v>
      </c>
      <c r="W8" s="7">
        <f>SUM(W4:W7)</f>
        <v>0</v>
      </c>
      <c r="X8" s="7">
        <f>SUM(X4:X7)</f>
        <v>0</v>
      </c>
      <c r="Y8" s="7">
        <f>SUM(Y4:Y7)</f>
        <v>0</v>
      </c>
      <c r="Z8" s="15">
        <v>0</v>
      </c>
      <c r="AA8" s="83">
        <f>SUM(AA3:AA7)</f>
        <v>0</v>
      </c>
      <c r="AB8" s="40" t="s">
        <v>56</v>
      </c>
      <c r="AC8" s="40" t="s">
        <v>56</v>
      </c>
      <c r="AD8" s="40" t="s">
        <v>56</v>
      </c>
      <c r="AE8" s="40" t="s">
        <v>56</v>
      </c>
      <c r="AF8" s="10"/>
      <c r="AG8" s="40" t="s">
        <v>57</v>
      </c>
      <c r="AH8" s="40" t="s">
        <v>58</v>
      </c>
      <c r="AI8" s="40" t="s">
        <v>58</v>
      </c>
      <c r="AJ8" s="40" t="s">
        <v>58</v>
      </c>
      <c r="AK8" s="10"/>
      <c r="AL8" s="7">
        <f t="shared" ref="AL8:AQ8" si="1">SUM(AL4:AL7)</f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72"/>
    </row>
    <row r="9" spans="1:44" s="77" customFormat="1" ht="15" customHeight="1" x14ac:dyDescent="0.25">
      <c r="A9" s="67"/>
      <c r="B9" s="1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84"/>
      <c r="O9" s="10"/>
      <c r="P9" s="18"/>
      <c r="Q9" s="29"/>
      <c r="R9" s="41"/>
      <c r="S9" s="42"/>
      <c r="T9" s="10"/>
      <c r="U9" s="18"/>
      <c r="V9" s="29"/>
      <c r="W9" s="41"/>
      <c r="X9" s="29"/>
      <c r="Y9" s="41"/>
      <c r="Z9" s="42"/>
      <c r="AA9" s="10"/>
      <c r="AB9" s="85"/>
      <c r="AC9" s="86"/>
      <c r="AD9" s="41"/>
      <c r="AE9" s="42"/>
      <c r="AF9" s="10"/>
      <c r="AG9" s="87">
        <v>0</v>
      </c>
      <c r="AH9" s="87">
        <v>0</v>
      </c>
      <c r="AI9" s="87">
        <v>0</v>
      </c>
      <c r="AJ9" s="87">
        <v>0</v>
      </c>
      <c r="AK9" s="10"/>
      <c r="AL9" s="11"/>
      <c r="AM9" s="22"/>
      <c r="AN9" s="22"/>
      <c r="AO9" s="22"/>
      <c r="AP9" s="22"/>
      <c r="AQ9" s="9"/>
      <c r="AR9" s="72"/>
    </row>
    <row r="10" spans="1:44" ht="15" customHeight="1" x14ac:dyDescent="0.25">
      <c r="A10" s="74"/>
      <c r="B10" s="1" t="s">
        <v>59</v>
      </c>
      <c r="C10" s="14"/>
      <c r="D10" s="88">
        <f>SUM(F8:H8)+((I8-F8-G8)/3)+(E8/3)+(AL8*25)+(AM8*25)+(AN8*10)+(AO8*25)+(AP8*20)+(AQ8*15)</f>
        <v>4</v>
      </c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6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72"/>
    </row>
    <row r="11" spans="1:44" s="77" customFormat="1" ht="15" customHeight="1" x14ac:dyDescent="0.25">
      <c r="A11" s="74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9"/>
      <c r="P11" s="19"/>
      <c r="Q11" s="19"/>
      <c r="R11" s="19"/>
      <c r="S11" s="19"/>
      <c r="T11" s="19"/>
      <c r="U11" s="16"/>
      <c r="V11" s="17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2"/>
    </row>
    <row r="12" spans="1:44" ht="15" customHeight="1" x14ac:dyDescent="0.25">
      <c r="A12" s="74"/>
      <c r="B12" s="18" t="s">
        <v>60</v>
      </c>
      <c r="C12" s="89"/>
      <c r="D12" s="89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6"/>
      <c r="K12" s="7" t="s">
        <v>17</v>
      </c>
      <c r="L12" s="7" t="s">
        <v>18</v>
      </c>
      <c r="M12" s="7" t="s">
        <v>61</v>
      </c>
      <c r="N12" s="7" t="s">
        <v>9</v>
      </c>
      <c r="O12" s="10"/>
      <c r="P12" s="51" t="s">
        <v>62</v>
      </c>
      <c r="Q12" s="3"/>
      <c r="R12" s="3"/>
      <c r="S12" s="3"/>
      <c r="T12" s="90"/>
      <c r="U12" s="90"/>
      <c r="V12" s="90"/>
      <c r="W12" s="90"/>
      <c r="X12" s="90"/>
      <c r="Y12" s="3"/>
      <c r="Z12" s="3"/>
      <c r="AA12" s="3"/>
      <c r="AB12" s="90"/>
      <c r="AC12" s="90"/>
      <c r="AD12" s="3"/>
      <c r="AE12" s="52"/>
      <c r="AF12" s="10"/>
      <c r="AG12" s="51" t="s">
        <v>63</v>
      </c>
      <c r="AH12" s="3"/>
      <c r="AI12" s="90"/>
      <c r="AJ12" s="52"/>
      <c r="AK12" s="10"/>
      <c r="AL12" s="75" t="s">
        <v>64</v>
      </c>
      <c r="AM12" s="3"/>
      <c r="AN12" s="3"/>
      <c r="AO12" s="3"/>
      <c r="AP12" s="3"/>
      <c r="AQ12" s="52"/>
      <c r="AR12" s="72"/>
    </row>
    <row r="13" spans="1:44" ht="15" customHeight="1" x14ac:dyDescent="0.25">
      <c r="A13" s="74"/>
      <c r="B13" s="51" t="s">
        <v>7</v>
      </c>
      <c r="C13" s="3"/>
      <c r="D13" s="52"/>
      <c r="E13" s="12">
        <f>PRODUCT(E8)</f>
        <v>1</v>
      </c>
      <c r="F13" s="12">
        <f>PRODUCT(F8)</f>
        <v>1</v>
      </c>
      <c r="G13" s="12">
        <f>PRODUCT(G8)</f>
        <v>0</v>
      </c>
      <c r="H13" s="12">
        <f>PRODUCT(H8)</f>
        <v>1</v>
      </c>
      <c r="I13" s="12">
        <f>PRODUCT(I8)</f>
        <v>6</v>
      </c>
      <c r="J13" s="16"/>
      <c r="K13" s="91">
        <f>PRODUCT((F13+G13)/E13)</f>
        <v>1</v>
      </c>
      <c r="L13" s="91">
        <f>PRODUCT(H13/E13)</f>
        <v>1</v>
      </c>
      <c r="M13" s="91">
        <f>PRODUCT(I13/E13)</f>
        <v>6</v>
      </c>
      <c r="N13" s="68">
        <f>PRODUCT(N8)</f>
        <v>0.75</v>
      </c>
      <c r="O13" s="10">
        <f>PRODUCT(O8)</f>
        <v>8</v>
      </c>
      <c r="P13" s="48" t="s">
        <v>65</v>
      </c>
      <c r="Q13" s="92"/>
      <c r="R13" s="49" t="s">
        <v>72</v>
      </c>
      <c r="S13" s="49"/>
      <c r="T13" s="49"/>
      <c r="U13" s="49"/>
      <c r="V13" s="49"/>
      <c r="W13" s="49"/>
      <c r="X13" s="49"/>
      <c r="Y13" s="93"/>
      <c r="Z13" s="49"/>
      <c r="AA13" s="93"/>
      <c r="AB13" s="93" t="s">
        <v>66</v>
      </c>
      <c r="AC13" s="93"/>
      <c r="AD13" s="93"/>
      <c r="AE13" s="130" t="s">
        <v>73</v>
      </c>
      <c r="AF13" s="10"/>
      <c r="AG13" s="94"/>
      <c r="AH13" s="95"/>
      <c r="AI13" s="49"/>
      <c r="AJ13" s="50"/>
      <c r="AK13" s="10"/>
      <c r="AL13" s="48"/>
      <c r="AM13" s="93"/>
      <c r="AN13" s="49"/>
      <c r="AO13" s="49"/>
      <c r="AP13" s="49"/>
      <c r="AQ13" s="50"/>
      <c r="AR13" s="72"/>
    </row>
    <row r="14" spans="1:44" ht="15" customHeight="1" x14ac:dyDescent="0.25">
      <c r="A14" s="74"/>
      <c r="B14" s="96" t="s">
        <v>34</v>
      </c>
      <c r="C14" s="97"/>
      <c r="D14" s="98"/>
      <c r="E14" s="12"/>
      <c r="F14" s="12"/>
      <c r="G14" s="12"/>
      <c r="H14" s="12"/>
      <c r="I14" s="12"/>
      <c r="J14" s="16"/>
      <c r="K14" s="91"/>
      <c r="L14" s="91"/>
      <c r="M14" s="91"/>
      <c r="N14" s="68"/>
      <c r="O14" s="10"/>
      <c r="P14" s="94" t="s">
        <v>67</v>
      </c>
      <c r="Q14" s="99"/>
      <c r="R14" s="100" t="s">
        <v>72</v>
      </c>
      <c r="S14" s="100"/>
      <c r="T14" s="100"/>
      <c r="U14" s="100"/>
      <c r="V14" s="100"/>
      <c r="W14" s="100"/>
      <c r="X14" s="100"/>
      <c r="Y14" s="101"/>
      <c r="Z14" s="100"/>
      <c r="AA14" s="101"/>
      <c r="AB14" s="101" t="s">
        <v>66</v>
      </c>
      <c r="AC14" s="101"/>
      <c r="AD14" s="101"/>
      <c r="AE14" s="131" t="s">
        <v>73</v>
      </c>
      <c r="AF14" s="10"/>
      <c r="AG14" s="94"/>
      <c r="AH14" s="102"/>
      <c r="AI14" s="100"/>
      <c r="AJ14" s="103"/>
      <c r="AK14" s="10"/>
      <c r="AL14" s="94"/>
      <c r="AM14" s="101"/>
      <c r="AN14" s="100"/>
      <c r="AO14" s="100"/>
      <c r="AP14" s="100"/>
      <c r="AQ14" s="103"/>
      <c r="AR14" s="72"/>
    </row>
    <row r="15" spans="1:44" ht="15" customHeight="1" x14ac:dyDescent="0.25">
      <c r="A15" s="74"/>
      <c r="B15" s="104" t="s">
        <v>68</v>
      </c>
      <c r="C15" s="105"/>
      <c r="D15" s="106"/>
      <c r="E15" s="107"/>
      <c r="F15" s="107"/>
      <c r="G15" s="107"/>
      <c r="H15" s="107"/>
      <c r="I15" s="107"/>
      <c r="J15" s="16"/>
      <c r="K15" s="108"/>
      <c r="L15" s="108"/>
      <c r="M15" s="108"/>
      <c r="N15" s="109"/>
      <c r="O15" s="10"/>
      <c r="P15" s="94" t="s">
        <v>69</v>
      </c>
      <c r="Q15" s="99"/>
      <c r="R15" s="100" t="s">
        <v>72</v>
      </c>
      <c r="S15" s="100"/>
      <c r="T15" s="100"/>
      <c r="U15" s="100"/>
      <c r="V15" s="100"/>
      <c r="W15" s="100"/>
      <c r="X15" s="100"/>
      <c r="Y15" s="101"/>
      <c r="Z15" s="100"/>
      <c r="AA15" s="101"/>
      <c r="AB15" s="101" t="s">
        <v>66</v>
      </c>
      <c r="AC15" s="101"/>
      <c r="AD15" s="101"/>
      <c r="AE15" s="131" t="s">
        <v>73</v>
      </c>
      <c r="AF15" s="10"/>
      <c r="AG15" s="110"/>
      <c r="AH15" s="102"/>
      <c r="AI15" s="100"/>
      <c r="AJ15" s="103"/>
      <c r="AK15" s="10"/>
      <c r="AL15" s="94"/>
      <c r="AM15" s="101"/>
      <c r="AN15" s="100"/>
      <c r="AO15" s="100"/>
      <c r="AP15" s="100"/>
      <c r="AQ15" s="103"/>
      <c r="AR15" s="72"/>
    </row>
    <row r="16" spans="1:44" ht="15" customHeight="1" x14ac:dyDescent="0.25">
      <c r="A16" s="74"/>
      <c r="B16" s="111" t="s">
        <v>70</v>
      </c>
      <c r="C16" s="112"/>
      <c r="D16" s="113"/>
      <c r="E16" s="7">
        <f>SUM(E13:E15)</f>
        <v>1</v>
      </c>
      <c r="F16" s="7">
        <f>SUM(F13:F15)</f>
        <v>1</v>
      </c>
      <c r="G16" s="7">
        <f>SUM(G13:G15)</f>
        <v>0</v>
      </c>
      <c r="H16" s="7">
        <f>SUM(H13:H15)</f>
        <v>1</v>
      </c>
      <c r="I16" s="7">
        <f>SUM(I13:I15)</f>
        <v>6</v>
      </c>
      <c r="J16" s="16"/>
      <c r="K16" s="114">
        <f>PRODUCT((F16+G16)/E16)</f>
        <v>1</v>
      </c>
      <c r="L16" s="114">
        <f>PRODUCT(H16/E16)</f>
        <v>1</v>
      </c>
      <c r="M16" s="114">
        <f>PRODUCT(I16/E16)</f>
        <v>6</v>
      </c>
      <c r="N16" s="15">
        <f>PRODUCT(I16/O16)</f>
        <v>0.75</v>
      </c>
      <c r="O16" s="10">
        <f>SUM(O13:O15)</f>
        <v>8</v>
      </c>
      <c r="P16" s="115" t="s">
        <v>71</v>
      </c>
      <c r="Q16" s="116"/>
      <c r="R16" s="117" t="s">
        <v>72</v>
      </c>
      <c r="S16" s="117"/>
      <c r="T16" s="117"/>
      <c r="U16" s="117"/>
      <c r="V16" s="117"/>
      <c r="W16" s="117"/>
      <c r="X16" s="117"/>
      <c r="Y16" s="118"/>
      <c r="Z16" s="117"/>
      <c r="AA16" s="118"/>
      <c r="AB16" s="118" t="s">
        <v>66</v>
      </c>
      <c r="AC16" s="118"/>
      <c r="AD16" s="118"/>
      <c r="AE16" s="132" t="s">
        <v>73</v>
      </c>
      <c r="AF16" s="10"/>
      <c r="AG16" s="119"/>
      <c r="AH16" s="120"/>
      <c r="AI16" s="121"/>
      <c r="AJ16" s="122"/>
      <c r="AK16" s="10"/>
      <c r="AL16" s="115"/>
      <c r="AM16" s="118"/>
      <c r="AN16" s="117"/>
      <c r="AO16" s="117"/>
      <c r="AP16" s="117"/>
      <c r="AQ16" s="122"/>
      <c r="AR16" s="72"/>
    </row>
    <row r="17" spans="1:45" ht="15" customHeight="1" x14ac:dyDescent="0.25">
      <c r="A17" s="74"/>
      <c r="B17" s="123"/>
      <c r="C17" s="123"/>
      <c r="D17" s="123"/>
      <c r="E17" s="123"/>
      <c r="F17" s="123"/>
      <c r="G17" s="123"/>
      <c r="H17" s="123"/>
      <c r="I17" s="123"/>
      <c r="J17" s="16"/>
      <c r="K17" s="123"/>
      <c r="L17" s="123"/>
      <c r="M17" s="123"/>
      <c r="N17" s="38"/>
      <c r="O17" s="10">
        <f>SUM(O14:O16)</f>
        <v>8</v>
      </c>
      <c r="P17" s="16"/>
      <c r="Q17" s="17"/>
      <c r="R17" s="16"/>
      <c r="S17" s="16"/>
      <c r="T17" s="10"/>
      <c r="U17" s="10"/>
      <c r="V17" s="17"/>
      <c r="W17" s="16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124"/>
      <c r="AI17" s="16"/>
      <c r="AJ17" s="16"/>
      <c r="AK17" s="10"/>
      <c r="AL17" s="16"/>
      <c r="AM17" s="16"/>
      <c r="AN17" s="16"/>
      <c r="AO17" s="16"/>
      <c r="AP17" s="16"/>
      <c r="AQ17" s="16"/>
      <c r="AR17" s="72"/>
    </row>
    <row r="18" spans="1:45" ht="15" customHeight="1" x14ac:dyDescent="0.2">
      <c r="A18" s="74"/>
      <c r="B18" s="16" t="s">
        <v>10</v>
      </c>
      <c r="C18" s="16"/>
      <c r="D18" s="54" t="s">
        <v>29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74"/>
      <c r="B19" s="16"/>
      <c r="C19" s="16"/>
      <c r="D19" s="54" t="s">
        <v>24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26" customFormat="1" ht="15" customHeight="1" x14ac:dyDescent="0.2">
      <c r="A20" s="125"/>
      <c r="B20" s="16"/>
      <c r="C20" s="16"/>
      <c r="D20" s="17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26" customFormat="1" ht="15" customHeight="1" x14ac:dyDescent="0.25">
      <c r="A21" s="125"/>
      <c r="B21" s="10"/>
      <c r="C21" s="10"/>
      <c r="D21" s="17"/>
      <c r="E21" s="10"/>
      <c r="F21" s="10"/>
      <c r="G21" s="10"/>
      <c r="H21" s="17"/>
      <c r="I21" s="17"/>
      <c r="J21" s="16"/>
      <c r="K21" s="16"/>
      <c r="L21" s="16"/>
      <c r="M21" s="127"/>
      <c r="N21" s="17"/>
      <c r="O21" s="10"/>
      <c r="P21" s="16"/>
      <c r="Q21" s="17"/>
      <c r="R21" s="16"/>
      <c r="S21" s="16"/>
      <c r="T21" s="10"/>
      <c r="U21" s="10"/>
      <c r="V21" s="124"/>
      <c r="W21" s="16"/>
      <c r="X21" s="16"/>
      <c r="Y21" s="16"/>
      <c r="Z21" s="16"/>
      <c r="AA21" s="16"/>
      <c r="AB21" s="16"/>
      <c r="AC21" s="16"/>
      <c r="AD21" s="16"/>
      <c r="AE21" s="16"/>
      <c r="AF21" s="72"/>
      <c r="AG21" s="127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72"/>
    </row>
    <row r="22" spans="1:45" s="126" customFormat="1" ht="15" customHeight="1" x14ac:dyDescent="0.25">
      <c r="A22" s="125"/>
      <c r="B22" s="10"/>
      <c r="C22" s="10"/>
      <c r="D22" s="17"/>
      <c r="E22" s="10"/>
      <c r="F22" s="10"/>
      <c r="G22" s="10"/>
      <c r="H22" s="17"/>
      <c r="I22" s="17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24"/>
      <c r="W22" s="16"/>
      <c r="X22" s="16"/>
      <c r="Y22" s="16"/>
      <c r="Z22" s="16"/>
      <c r="AA22" s="16"/>
      <c r="AB22" s="16"/>
      <c r="AC22" s="16"/>
      <c r="AD22" s="16"/>
      <c r="AE22" s="16"/>
      <c r="AF22" s="72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72"/>
    </row>
    <row r="23" spans="1:45" s="126" customFormat="1" ht="15" customHeight="1" x14ac:dyDescent="0.25">
      <c r="A23" s="125"/>
      <c r="B23" s="10"/>
      <c r="C23" s="10"/>
      <c r="D23" s="17"/>
      <c r="E23" s="10"/>
      <c r="F23" s="10"/>
      <c r="G23" s="10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24"/>
      <c r="W23" s="16"/>
      <c r="X23" s="16"/>
      <c r="Y23" s="16"/>
      <c r="Z23" s="16"/>
      <c r="AA23" s="16"/>
      <c r="AB23" s="16"/>
      <c r="AC23" s="16"/>
      <c r="AD23" s="16"/>
      <c r="AE23" s="16"/>
      <c r="AF23" s="72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2"/>
    </row>
    <row r="24" spans="1:45" s="126" customFormat="1" ht="15" customHeight="1" x14ac:dyDescent="0.25">
      <c r="A24" s="125"/>
      <c r="B24" s="17"/>
      <c r="C24" s="17"/>
      <c r="D24" s="17"/>
      <c r="E24" s="1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2"/>
    </row>
    <row r="25" spans="1:45" s="126" customFormat="1" ht="15" customHeight="1" x14ac:dyDescent="0.25">
      <c r="A25" s="125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2"/>
    </row>
    <row r="26" spans="1:45" s="126" customFormat="1" ht="15" customHeight="1" x14ac:dyDescent="0.25">
      <c r="A26" s="12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2"/>
    </row>
    <row r="27" spans="1:45" s="126" customFormat="1" ht="15" customHeight="1" x14ac:dyDescent="0.25">
      <c r="A27" s="12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2"/>
    </row>
    <row r="28" spans="1:45" s="126" customFormat="1" ht="15" customHeight="1" x14ac:dyDescent="0.25">
      <c r="A28" s="12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2"/>
    </row>
    <row r="29" spans="1:45" s="126" customFormat="1" ht="15" customHeight="1" x14ac:dyDescent="0.25">
      <c r="A29" s="12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4"/>
      <c r="AI29" s="16"/>
      <c r="AJ29" s="16"/>
      <c r="AK29" s="16"/>
      <c r="AL29" s="16"/>
      <c r="AM29" s="16"/>
      <c r="AN29" s="16"/>
      <c r="AO29" s="16"/>
      <c r="AP29" s="16"/>
      <c r="AQ29" s="16"/>
      <c r="AR29" s="72"/>
    </row>
    <row r="30" spans="1:45" s="126" customFormat="1" ht="15" customHeight="1" x14ac:dyDescent="0.25">
      <c r="A30" s="12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4"/>
      <c r="AI30" s="16"/>
      <c r="AJ30" s="16"/>
      <c r="AK30" s="16"/>
      <c r="AL30" s="16"/>
      <c r="AM30" s="16"/>
      <c r="AN30" s="16"/>
      <c r="AO30" s="16"/>
      <c r="AP30" s="16"/>
      <c r="AQ30" s="16"/>
      <c r="AR30" s="72"/>
    </row>
    <row r="31" spans="1:45" s="126" customFormat="1" ht="15" customHeight="1" x14ac:dyDescent="0.25">
      <c r="A31" s="12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4"/>
      <c r="AI31" s="16"/>
      <c r="AJ31" s="16"/>
      <c r="AK31" s="16"/>
      <c r="AL31" s="16"/>
      <c r="AM31" s="16"/>
      <c r="AN31" s="16"/>
      <c r="AO31" s="16"/>
      <c r="AP31" s="16"/>
      <c r="AQ31" s="16"/>
      <c r="AR31" s="72"/>
    </row>
    <row r="32" spans="1:45" s="126" customFormat="1" ht="15" customHeight="1" x14ac:dyDescent="0.25">
      <c r="A32" s="12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4"/>
      <c r="AI32" s="16"/>
      <c r="AJ32" s="16"/>
      <c r="AK32" s="16"/>
      <c r="AL32" s="16"/>
      <c r="AM32" s="16"/>
      <c r="AN32" s="16"/>
      <c r="AO32" s="16"/>
      <c r="AP32" s="16"/>
      <c r="AQ32" s="16"/>
      <c r="AR32" s="72"/>
    </row>
    <row r="33" spans="1:44" s="126" customFormat="1" ht="15" customHeight="1" x14ac:dyDescent="0.25">
      <c r="A33" s="12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4"/>
      <c r="AI33" s="16"/>
      <c r="AJ33" s="16"/>
      <c r="AK33" s="16"/>
      <c r="AL33" s="16"/>
      <c r="AM33" s="16"/>
      <c r="AN33" s="16"/>
      <c r="AO33" s="16"/>
      <c r="AP33" s="16"/>
      <c r="AQ33" s="16"/>
      <c r="AR33" s="72"/>
    </row>
    <row r="34" spans="1:44" s="126" customFormat="1" ht="15" customHeight="1" x14ac:dyDescent="0.25">
      <c r="A34" s="12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4"/>
      <c r="AI34" s="16"/>
      <c r="AJ34" s="16"/>
      <c r="AK34" s="16"/>
      <c r="AL34" s="16"/>
      <c r="AM34" s="16"/>
      <c r="AN34" s="16"/>
      <c r="AO34" s="16"/>
      <c r="AP34" s="16"/>
      <c r="AQ34" s="16"/>
      <c r="AR34" s="72"/>
    </row>
    <row r="35" spans="1:44" s="126" customFormat="1" ht="15" customHeight="1" x14ac:dyDescent="0.25">
      <c r="A35" s="12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4"/>
      <c r="AI35" s="16"/>
      <c r="AJ35" s="16"/>
      <c r="AK35" s="16"/>
      <c r="AL35" s="16"/>
      <c r="AM35" s="16"/>
      <c r="AN35" s="16"/>
      <c r="AO35" s="16"/>
      <c r="AP35" s="16"/>
      <c r="AQ35" s="16"/>
      <c r="AR35" s="72"/>
    </row>
    <row r="36" spans="1:44" s="126" customFormat="1" ht="15" customHeight="1" x14ac:dyDescent="0.25">
      <c r="A36" s="12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4"/>
      <c r="AI36" s="16"/>
      <c r="AJ36" s="16"/>
      <c r="AK36" s="16"/>
      <c r="AL36" s="16"/>
      <c r="AM36" s="16"/>
      <c r="AN36" s="16"/>
      <c r="AO36" s="16"/>
      <c r="AP36" s="16"/>
      <c r="AQ36" s="16"/>
      <c r="AR36" s="72"/>
    </row>
    <row r="37" spans="1:44" s="126" customFormat="1" ht="15" customHeight="1" x14ac:dyDescent="0.25">
      <c r="A37" s="12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4"/>
      <c r="AI37" s="16"/>
      <c r="AJ37" s="16"/>
      <c r="AK37" s="16"/>
      <c r="AL37" s="16"/>
      <c r="AM37" s="16"/>
      <c r="AN37" s="16"/>
      <c r="AO37" s="16"/>
      <c r="AP37" s="16"/>
      <c r="AQ37" s="16"/>
      <c r="AR37" s="72"/>
    </row>
    <row r="38" spans="1:44" s="126" customFormat="1" ht="15" customHeight="1" x14ac:dyDescent="0.25">
      <c r="A38" s="12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4"/>
      <c r="AI38" s="16"/>
      <c r="AJ38" s="16"/>
      <c r="AK38" s="16"/>
      <c r="AL38" s="16"/>
      <c r="AM38" s="16"/>
      <c r="AN38" s="16"/>
      <c r="AO38" s="16"/>
      <c r="AP38" s="16"/>
      <c r="AQ38" s="16"/>
      <c r="AR38" s="72"/>
    </row>
    <row r="39" spans="1:44" s="126" customFormat="1" ht="15" customHeight="1" x14ac:dyDescent="0.25">
      <c r="A39" s="12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4"/>
      <c r="AI39" s="16"/>
      <c r="AJ39" s="16"/>
      <c r="AK39" s="16"/>
      <c r="AL39" s="16"/>
      <c r="AM39" s="16"/>
      <c r="AN39" s="16"/>
      <c r="AO39" s="16"/>
      <c r="AP39" s="16"/>
      <c r="AQ39" s="16"/>
      <c r="AR39" s="72"/>
    </row>
    <row r="40" spans="1:44" s="126" customFormat="1" ht="15" customHeight="1" x14ac:dyDescent="0.25">
      <c r="A40" s="12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4"/>
      <c r="AI40" s="16"/>
      <c r="AJ40" s="16"/>
      <c r="AK40" s="16"/>
      <c r="AL40" s="16"/>
      <c r="AM40" s="16"/>
      <c r="AN40" s="16"/>
      <c r="AO40" s="16"/>
      <c r="AP40" s="16"/>
      <c r="AQ40" s="16"/>
      <c r="AR40" s="72"/>
    </row>
    <row r="41" spans="1:44" s="126" customFormat="1" ht="15" customHeight="1" x14ac:dyDescent="0.25">
      <c r="A41" s="12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4"/>
      <c r="AI41" s="16"/>
      <c r="AJ41" s="16"/>
      <c r="AK41" s="16"/>
      <c r="AL41" s="16"/>
      <c r="AM41" s="16"/>
      <c r="AN41" s="16"/>
      <c r="AO41" s="16"/>
      <c r="AP41" s="16"/>
      <c r="AQ41" s="16"/>
      <c r="AR41" s="72"/>
    </row>
    <row r="42" spans="1:44" s="126" customFormat="1" ht="15" customHeight="1" x14ac:dyDescent="0.25">
      <c r="A42" s="12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4"/>
      <c r="AI42" s="16"/>
      <c r="AJ42" s="16"/>
      <c r="AK42" s="16"/>
      <c r="AL42" s="16"/>
      <c r="AM42" s="16"/>
      <c r="AN42" s="16"/>
      <c r="AO42" s="16"/>
      <c r="AP42" s="16"/>
      <c r="AQ42" s="16"/>
      <c r="AR42" s="72"/>
    </row>
    <row r="43" spans="1:44" s="126" customFormat="1" ht="15" customHeight="1" x14ac:dyDescent="0.25">
      <c r="A43" s="12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4"/>
      <c r="AI43" s="16"/>
      <c r="AJ43" s="16"/>
      <c r="AK43" s="16"/>
      <c r="AL43" s="16"/>
      <c r="AM43" s="16"/>
      <c r="AN43" s="16"/>
      <c r="AO43" s="16"/>
      <c r="AP43" s="16"/>
      <c r="AQ43" s="16"/>
      <c r="AR43" s="72"/>
    </row>
    <row r="44" spans="1:44" s="126" customFormat="1" ht="15" customHeight="1" x14ac:dyDescent="0.25">
      <c r="A44" s="12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4"/>
      <c r="AI44" s="16"/>
      <c r="AJ44" s="16"/>
      <c r="AK44" s="16"/>
      <c r="AL44" s="16"/>
      <c r="AM44" s="16"/>
      <c r="AN44" s="16"/>
      <c r="AO44" s="16"/>
      <c r="AP44" s="16"/>
      <c r="AQ44" s="16"/>
      <c r="AR44" s="72"/>
    </row>
    <row r="45" spans="1:44" s="126" customFormat="1" ht="15" customHeight="1" x14ac:dyDescent="0.25">
      <c r="A45" s="12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4"/>
      <c r="AI45" s="16"/>
      <c r="AJ45" s="16"/>
      <c r="AK45" s="16"/>
      <c r="AL45" s="16"/>
      <c r="AM45" s="16"/>
      <c r="AN45" s="16"/>
      <c r="AO45" s="16"/>
      <c r="AP45" s="16"/>
      <c r="AQ45" s="16"/>
      <c r="AR45" s="72"/>
    </row>
    <row r="46" spans="1:44" s="126" customFormat="1" ht="15" customHeight="1" x14ac:dyDescent="0.25">
      <c r="A46" s="12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4"/>
      <c r="AI46" s="16"/>
      <c r="AJ46" s="16"/>
      <c r="AK46" s="16"/>
      <c r="AL46" s="16"/>
      <c r="AM46" s="16"/>
      <c r="AN46" s="16"/>
      <c r="AO46" s="16"/>
      <c r="AP46" s="16"/>
      <c r="AQ46" s="16"/>
      <c r="AR46" s="72"/>
    </row>
    <row r="47" spans="1:44" s="126" customFormat="1" ht="15" customHeight="1" x14ac:dyDescent="0.25">
      <c r="A47" s="12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4"/>
      <c r="AI47" s="16"/>
      <c r="AJ47" s="16"/>
      <c r="AK47" s="16"/>
      <c r="AL47" s="16"/>
      <c r="AM47" s="16"/>
      <c r="AN47" s="16"/>
      <c r="AO47" s="16"/>
      <c r="AP47" s="16"/>
      <c r="AQ47" s="16"/>
      <c r="AR47" s="72"/>
    </row>
    <row r="48" spans="1:44" s="126" customFormat="1" ht="15" customHeight="1" x14ac:dyDescent="0.25">
      <c r="A48" s="12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4"/>
      <c r="AI48" s="16"/>
      <c r="AJ48" s="16"/>
      <c r="AK48" s="16"/>
      <c r="AL48" s="16"/>
      <c r="AM48" s="16"/>
      <c r="AN48" s="16"/>
      <c r="AO48" s="16"/>
      <c r="AP48" s="16"/>
      <c r="AQ48" s="16"/>
      <c r="AR48" s="72"/>
    </row>
    <row r="49" spans="1:44" s="126" customFormat="1" ht="15" customHeight="1" x14ac:dyDescent="0.25">
      <c r="A49" s="12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4"/>
      <c r="AI49" s="16"/>
      <c r="AJ49" s="16"/>
      <c r="AK49" s="16"/>
      <c r="AL49" s="16"/>
      <c r="AM49" s="16"/>
      <c r="AN49" s="16"/>
      <c r="AO49" s="16"/>
      <c r="AP49" s="16"/>
      <c r="AQ49" s="16"/>
      <c r="AR49" s="72"/>
    </row>
    <row r="50" spans="1:44" s="126" customFormat="1" ht="15" customHeight="1" x14ac:dyDescent="0.25">
      <c r="A50" s="12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4"/>
      <c r="AI50" s="16"/>
      <c r="AJ50" s="16"/>
      <c r="AK50" s="16"/>
      <c r="AL50" s="16"/>
      <c r="AM50" s="16"/>
      <c r="AN50" s="16"/>
      <c r="AO50" s="16"/>
      <c r="AP50" s="16"/>
      <c r="AQ50" s="16"/>
      <c r="AR50" s="72"/>
    </row>
    <row r="51" spans="1:44" s="126" customFormat="1" ht="15" customHeight="1" x14ac:dyDescent="0.25">
      <c r="A51" s="12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4"/>
      <c r="AI51" s="16"/>
      <c r="AJ51" s="16"/>
      <c r="AK51" s="16"/>
      <c r="AL51" s="16"/>
      <c r="AM51" s="16"/>
      <c r="AN51" s="16"/>
      <c r="AO51" s="16"/>
      <c r="AP51" s="16"/>
      <c r="AQ51" s="16"/>
      <c r="AR51" s="72"/>
    </row>
    <row r="52" spans="1:44" s="126" customFormat="1" ht="15" customHeight="1" x14ac:dyDescent="0.25">
      <c r="A52" s="12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4"/>
      <c r="AI52" s="16"/>
      <c r="AJ52" s="16"/>
      <c r="AK52" s="16"/>
      <c r="AL52" s="16"/>
      <c r="AM52" s="16"/>
      <c r="AN52" s="16"/>
      <c r="AO52" s="16"/>
      <c r="AP52" s="16"/>
      <c r="AQ52" s="16"/>
      <c r="AR52" s="72"/>
    </row>
    <row r="53" spans="1:44" s="126" customFormat="1" ht="15" customHeight="1" x14ac:dyDescent="0.25">
      <c r="A53" s="12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4"/>
      <c r="AI53" s="16"/>
      <c r="AJ53" s="16"/>
      <c r="AK53" s="16"/>
      <c r="AL53" s="16"/>
      <c r="AM53" s="16"/>
      <c r="AN53" s="16"/>
      <c r="AO53" s="16"/>
      <c r="AP53" s="16"/>
      <c r="AQ53" s="16"/>
      <c r="AR53" s="72"/>
    </row>
    <row r="54" spans="1:44" s="126" customFormat="1" ht="15" customHeight="1" x14ac:dyDescent="0.25">
      <c r="A54" s="12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4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26" customFormat="1" ht="15" customHeight="1" x14ac:dyDescent="0.25">
      <c r="A55" s="12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4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26" customFormat="1" ht="15" customHeight="1" x14ac:dyDescent="0.25">
      <c r="A56" s="12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4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26" customFormat="1" ht="15" customHeight="1" x14ac:dyDescent="0.25">
      <c r="A57" s="12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4"/>
      <c r="AI57" s="16"/>
      <c r="AJ57" s="16"/>
      <c r="AK57" s="16"/>
      <c r="AL57" s="16"/>
      <c r="AM57" s="16"/>
      <c r="AN57" s="16"/>
      <c r="AO57" s="16"/>
      <c r="AP57" s="16"/>
      <c r="AQ57" s="16"/>
      <c r="AR57" s="73"/>
    </row>
    <row r="58" spans="1:44" s="126" customFormat="1" ht="15" customHeight="1" x14ac:dyDescent="0.25">
      <c r="A58" s="12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4"/>
      <c r="AI58" s="16"/>
      <c r="AJ58" s="16"/>
      <c r="AK58" s="16"/>
      <c r="AL58" s="16"/>
      <c r="AM58" s="16"/>
      <c r="AN58" s="16"/>
      <c r="AO58" s="16"/>
      <c r="AP58" s="16"/>
      <c r="AQ58" s="16"/>
      <c r="AR58" s="73"/>
    </row>
    <row r="59" spans="1:44" s="126" customFormat="1" ht="15" customHeight="1" x14ac:dyDescent="0.25">
      <c r="A59" s="12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4"/>
      <c r="AI59" s="16"/>
      <c r="AJ59" s="16"/>
      <c r="AK59" s="16"/>
      <c r="AL59" s="16"/>
      <c r="AM59" s="16"/>
      <c r="AN59" s="16"/>
      <c r="AO59" s="16"/>
      <c r="AP59" s="16"/>
      <c r="AQ59" s="16"/>
      <c r="AR59" s="73"/>
    </row>
    <row r="60" spans="1:44" s="126" customFormat="1" ht="15" customHeight="1" x14ac:dyDescent="0.25">
      <c r="A60" s="12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4"/>
      <c r="AI60" s="16"/>
      <c r="AJ60" s="16"/>
      <c r="AK60" s="16"/>
      <c r="AL60" s="16"/>
      <c r="AM60" s="16"/>
      <c r="AN60" s="16"/>
      <c r="AO60" s="16"/>
      <c r="AP60" s="16"/>
      <c r="AQ60" s="16"/>
      <c r="AR60" s="73"/>
    </row>
    <row r="61" spans="1:44" s="126" customFormat="1" ht="15" customHeight="1" x14ac:dyDescent="0.25">
      <c r="A61" s="12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4"/>
      <c r="AI61" s="16"/>
      <c r="AJ61" s="16"/>
      <c r="AK61" s="16"/>
      <c r="AL61" s="16"/>
      <c r="AM61" s="16"/>
      <c r="AN61" s="16"/>
      <c r="AO61" s="16"/>
      <c r="AP61" s="16"/>
      <c r="AQ61" s="16"/>
      <c r="AR61" s="73"/>
    </row>
    <row r="62" spans="1:44" s="126" customFormat="1" ht="15" customHeight="1" x14ac:dyDescent="0.25">
      <c r="A62" s="12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4"/>
      <c r="AI62" s="16"/>
      <c r="AJ62" s="16"/>
      <c r="AK62" s="16"/>
      <c r="AL62" s="16"/>
      <c r="AM62" s="16"/>
      <c r="AN62" s="16"/>
      <c r="AO62" s="16"/>
      <c r="AP62" s="16"/>
      <c r="AQ62" s="16"/>
      <c r="AR62" s="73"/>
    </row>
    <row r="63" spans="1:44" s="126" customFormat="1" ht="15" customHeight="1" x14ac:dyDescent="0.25">
      <c r="A63" s="12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4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26" customFormat="1" ht="15" customHeight="1" x14ac:dyDescent="0.25">
      <c r="A64" s="12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4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26" customFormat="1" ht="15" customHeight="1" x14ac:dyDescent="0.25">
      <c r="A65" s="12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4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26" customFormat="1" ht="15" customHeight="1" x14ac:dyDescent="0.25">
      <c r="A66" s="12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4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26" customFormat="1" ht="15" customHeight="1" x14ac:dyDescent="0.25">
      <c r="A67" s="12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4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26" customFormat="1" ht="15" customHeight="1" x14ac:dyDescent="0.25">
      <c r="A68" s="12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4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26" customFormat="1" ht="15" customHeight="1" x14ac:dyDescent="0.25">
      <c r="A69" s="12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4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26" customFormat="1" ht="15" customHeight="1" x14ac:dyDescent="0.25">
      <c r="A70" s="12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4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26" customFormat="1" ht="15" customHeight="1" x14ac:dyDescent="0.25">
      <c r="A71" s="12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4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26" customFormat="1" ht="15" customHeight="1" x14ac:dyDescent="0.25">
      <c r="A72" s="12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4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26" customFormat="1" ht="15" customHeight="1" x14ac:dyDescent="0.25">
      <c r="A73" s="12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4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26" customFormat="1" ht="15" customHeight="1" x14ac:dyDescent="0.25">
      <c r="A74" s="12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4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26" customFormat="1" ht="15" customHeight="1" x14ac:dyDescent="0.25">
      <c r="A75" s="12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4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26" customFormat="1" ht="15" customHeight="1" x14ac:dyDescent="0.25">
      <c r="A76" s="12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4"/>
      <c r="AI76" s="16"/>
      <c r="AJ76" s="16"/>
      <c r="AK76" s="10"/>
      <c r="AL76" s="10"/>
      <c r="AM76" s="10"/>
      <c r="AN76" s="10"/>
      <c r="AO76" s="10"/>
      <c r="AP76" s="10"/>
      <c r="AQ76" s="10"/>
      <c r="AR76" s="73"/>
    </row>
    <row r="77" spans="1:44" s="126" customFormat="1" ht="15" customHeight="1" x14ac:dyDescent="0.25">
      <c r="A77" s="12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4"/>
      <c r="AI77" s="16"/>
      <c r="AJ77" s="16"/>
      <c r="AK77" s="10"/>
      <c r="AL77" s="10"/>
      <c r="AM77" s="10"/>
      <c r="AN77" s="10"/>
      <c r="AO77" s="10"/>
      <c r="AP77" s="10"/>
      <c r="AQ77" s="10"/>
      <c r="AR77" s="73"/>
    </row>
    <row r="78" spans="1:44" s="126" customFormat="1" ht="15" customHeight="1" x14ac:dyDescent="0.25">
      <c r="A78" s="12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4"/>
      <c r="AI78" s="16"/>
      <c r="AJ78" s="16"/>
      <c r="AK78" s="10"/>
      <c r="AL78" s="10"/>
      <c r="AM78" s="10"/>
      <c r="AN78" s="10"/>
      <c r="AO78" s="10"/>
      <c r="AP78" s="10"/>
      <c r="AQ78" s="10"/>
      <c r="AR78" s="73"/>
    </row>
    <row r="79" spans="1:44" s="126" customFormat="1" ht="15" customHeight="1" x14ac:dyDescent="0.25">
      <c r="A79" s="12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4"/>
      <c r="AI79" s="16"/>
      <c r="AJ79" s="16"/>
      <c r="AK79" s="10"/>
      <c r="AL79" s="10"/>
      <c r="AM79" s="10"/>
      <c r="AN79" s="10"/>
      <c r="AO79" s="10"/>
      <c r="AP79" s="10"/>
      <c r="AQ79" s="10"/>
      <c r="AR79" s="73"/>
    </row>
    <row r="80" spans="1:44" s="126" customFormat="1" ht="15" customHeight="1" x14ac:dyDescent="0.25">
      <c r="A80" s="12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4"/>
      <c r="AI80" s="16"/>
      <c r="AJ80" s="16"/>
      <c r="AK80" s="10"/>
      <c r="AL80" s="10"/>
      <c r="AM80" s="10"/>
      <c r="AN80" s="10"/>
      <c r="AO80" s="10"/>
      <c r="AP80" s="10"/>
      <c r="AQ80" s="10"/>
      <c r="AR80" s="73"/>
    </row>
    <row r="81" spans="1:44" s="126" customFormat="1" ht="15" customHeight="1" x14ac:dyDescent="0.25">
      <c r="A81" s="12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4"/>
      <c r="AI81" s="16"/>
      <c r="AJ81" s="16"/>
      <c r="AK81" s="10"/>
      <c r="AL81" s="10"/>
      <c r="AM81" s="10"/>
      <c r="AN81" s="10"/>
      <c r="AO81" s="10"/>
      <c r="AP81" s="10"/>
      <c r="AQ81" s="10"/>
      <c r="AR81" s="73"/>
    </row>
    <row r="82" spans="1:44" s="126" customFormat="1" ht="15" customHeight="1" x14ac:dyDescent="0.25">
      <c r="A82" s="12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4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26" customFormat="1" ht="15" customHeight="1" x14ac:dyDescent="0.25">
      <c r="A83" s="12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4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26" customFormat="1" ht="15" customHeight="1" x14ac:dyDescent="0.25">
      <c r="A84" s="12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4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26" customFormat="1" ht="15" customHeight="1" x14ac:dyDescent="0.25">
      <c r="A85" s="12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4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26" customFormat="1" ht="15" customHeight="1" x14ac:dyDescent="0.25">
      <c r="A86" s="12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4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26" customFormat="1" ht="15" customHeight="1" x14ac:dyDescent="0.25">
      <c r="A87" s="12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4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26" customFormat="1" ht="15" customHeight="1" x14ac:dyDescent="0.25">
      <c r="A88" s="12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4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26" customFormat="1" ht="15" customHeight="1" x14ac:dyDescent="0.25">
      <c r="A89" s="12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4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26" customFormat="1" ht="15" customHeight="1" x14ac:dyDescent="0.25">
      <c r="A90" s="12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4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26" customFormat="1" ht="15" customHeight="1" x14ac:dyDescent="0.25">
      <c r="A91" s="12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4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26" customFormat="1" ht="15" customHeight="1" x14ac:dyDescent="0.25">
      <c r="A92" s="12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4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26" customFormat="1" ht="15" customHeight="1" x14ac:dyDescent="0.25">
      <c r="A93" s="12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4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26" customFormat="1" ht="15" customHeight="1" x14ac:dyDescent="0.25">
      <c r="A94" s="12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4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26" customFormat="1" ht="15" customHeight="1" x14ac:dyDescent="0.25">
      <c r="A95" s="12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4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26" customFormat="1" ht="15" customHeight="1" x14ac:dyDescent="0.25">
      <c r="A96" s="12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4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26" customFormat="1" ht="15" customHeight="1" x14ac:dyDescent="0.25">
      <c r="A97" s="12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4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26" customFormat="1" ht="15" customHeight="1" x14ac:dyDescent="0.25">
      <c r="A98" s="12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4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26" customFormat="1" ht="15" customHeight="1" x14ac:dyDescent="0.25">
      <c r="A99" s="12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4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26" customFormat="1" ht="15" customHeight="1" x14ac:dyDescent="0.25">
      <c r="A100" s="12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4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26" customFormat="1" ht="15" customHeight="1" x14ac:dyDescent="0.25">
      <c r="A101" s="12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4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26" customFormat="1" ht="15" customHeight="1" x14ac:dyDescent="0.25">
      <c r="A102" s="12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4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26" customFormat="1" ht="15" customHeight="1" x14ac:dyDescent="0.25">
      <c r="A103" s="12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4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26" customFormat="1" ht="15" customHeight="1" x14ac:dyDescent="0.25">
      <c r="A104" s="12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4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26" customFormat="1" ht="15" customHeight="1" x14ac:dyDescent="0.25">
      <c r="A105" s="12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4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26" customFormat="1" ht="15" customHeight="1" x14ac:dyDescent="0.25">
      <c r="A106" s="12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4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26" customFormat="1" ht="15" customHeight="1" x14ac:dyDescent="0.25">
      <c r="A107" s="12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4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26" customFormat="1" ht="15" customHeight="1" x14ac:dyDescent="0.25">
      <c r="A108" s="12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4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26" customFormat="1" ht="15" customHeight="1" x14ac:dyDescent="0.25">
      <c r="A109" s="12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4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26" customFormat="1" ht="15" customHeight="1" x14ac:dyDescent="0.25">
      <c r="A110" s="12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4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26" customFormat="1" ht="15" customHeight="1" x14ac:dyDescent="0.25">
      <c r="A111" s="12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4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26" customFormat="1" ht="15" customHeight="1" x14ac:dyDescent="0.25">
      <c r="A112" s="12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4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26" customFormat="1" ht="15" customHeight="1" x14ac:dyDescent="0.25">
      <c r="A113" s="12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4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26" customFormat="1" ht="15" customHeight="1" x14ac:dyDescent="0.25">
      <c r="A114" s="12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4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26" customFormat="1" ht="15" customHeight="1" x14ac:dyDescent="0.25">
      <c r="A115" s="12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4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26" customFormat="1" ht="15" customHeight="1" x14ac:dyDescent="0.25">
      <c r="A116" s="12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4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26" customFormat="1" ht="15" customHeight="1" x14ac:dyDescent="0.25">
      <c r="A117" s="12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4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26" customFormat="1" ht="15" customHeight="1" x14ac:dyDescent="0.25">
      <c r="A118" s="12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4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26" customFormat="1" ht="15" customHeight="1" x14ac:dyDescent="0.25">
      <c r="A119" s="12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4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26" customFormat="1" ht="15" customHeight="1" x14ac:dyDescent="0.25">
      <c r="A120" s="12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4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26" customFormat="1" ht="15" customHeight="1" x14ac:dyDescent="0.25">
      <c r="A121" s="12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4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26" customFormat="1" ht="15" customHeight="1" x14ac:dyDescent="0.25">
      <c r="A122" s="12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4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26" customFormat="1" ht="15" customHeight="1" x14ac:dyDescent="0.25">
      <c r="A123" s="12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4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26" customFormat="1" ht="15" customHeight="1" x14ac:dyDescent="0.25">
      <c r="A124" s="12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4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26" customFormat="1" ht="15" customHeight="1" x14ac:dyDescent="0.25">
      <c r="A125" s="12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4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26" customFormat="1" ht="15" customHeight="1" x14ac:dyDescent="0.25">
      <c r="A126" s="12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4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26" customFormat="1" ht="15" customHeight="1" x14ac:dyDescent="0.25">
      <c r="A127" s="12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4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26" customFormat="1" ht="15" customHeight="1" x14ac:dyDescent="0.25">
      <c r="A128" s="12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4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26" customFormat="1" ht="15" customHeight="1" x14ac:dyDescent="0.25">
      <c r="A129" s="12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4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26" customFormat="1" ht="15" customHeight="1" x14ac:dyDescent="0.25">
      <c r="A130" s="12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4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26" customFormat="1" ht="15" customHeight="1" x14ac:dyDescent="0.25">
      <c r="A131" s="12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4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26" customFormat="1" ht="15" customHeight="1" x14ac:dyDescent="0.25">
      <c r="A132" s="12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4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26" customFormat="1" ht="15" customHeight="1" x14ac:dyDescent="0.25">
      <c r="A133" s="12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4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26" customFormat="1" ht="15" customHeight="1" x14ac:dyDescent="0.25">
      <c r="A134" s="12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4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26" customFormat="1" ht="15" customHeight="1" x14ac:dyDescent="0.25">
      <c r="A135" s="12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4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26" customFormat="1" ht="15" customHeight="1" x14ac:dyDescent="0.25">
      <c r="A136" s="12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4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26" customFormat="1" ht="15" customHeight="1" x14ac:dyDescent="0.25">
      <c r="A137" s="12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4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26" customFormat="1" ht="15" customHeight="1" x14ac:dyDescent="0.25">
      <c r="A138" s="12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4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26" customFormat="1" ht="15" customHeight="1" x14ac:dyDescent="0.25">
      <c r="A139" s="12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4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26" customFormat="1" ht="15" customHeight="1" x14ac:dyDescent="0.25">
      <c r="A140" s="12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4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26" customFormat="1" ht="15" customHeight="1" x14ac:dyDescent="0.25">
      <c r="A141" s="12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4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26" customFormat="1" ht="15" customHeight="1" x14ac:dyDescent="0.25">
      <c r="A142" s="12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4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26" customFormat="1" ht="15" customHeight="1" x14ac:dyDescent="0.25">
      <c r="A143" s="12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4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26" customFormat="1" ht="15" customHeight="1" x14ac:dyDescent="0.25">
      <c r="A144" s="12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4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26" customFormat="1" ht="15" customHeight="1" x14ac:dyDescent="0.25">
      <c r="A145" s="12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4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26" customFormat="1" ht="15" customHeight="1" x14ac:dyDescent="0.25">
      <c r="A146" s="12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4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26" customFormat="1" ht="15" customHeight="1" x14ac:dyDescent="0.25">
      <c r="A147" s="12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4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26" customFormat="1" ht="15" customHeight="1" x14ac:dyDescent="0.25">
      <c r="A148" s="12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4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26" customFormat="1" ht="15" customHeight="1" x14ac:dyDescent="0.25">
      <c r="A149" s="12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4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26" customFormat="1" ht="15" customHeight="1" x14ac:dyDescent="0.25">
      <c r="A150" s="12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4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26" customFormat="1" ht="15" customHeight="1" x14ac:dyDescent="0.25">
      <c r="A151" s="12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4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26" customFormat="1" ht="15" customHeight="1" x14ac:dyDescent="0.25">
      <c r="A152" s="12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4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26" customFormat="1" ht="15" customHeight="1" x14ac:dyDescent="0.25">
      <c r="A153" s="12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4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26" customFormat="1" ht="15" customHeight="1" x14ac:dyDescent="0.25">
      <c r="A154" s="12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4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26" customFormat="1" ht="15" customHeight="1" x14ac:dyDescent="0.25">
      <c r="A155" s="12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4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26" customFormat="1" ht="15" customHeight="1" x14ac:dyDescent="0.25">
      <c r="A156" s="12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4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26" customFormat="1" ht="15" customHeight="1" x14ac:dyDescent="0.25">
      <c r="A157" s="12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4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26" customFormat="1" ht="15" customHeight="1" x14ac:dyDescent="0.25">
      <c r="A158" s="12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4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26" customFormat="1" ht="15" customHeight="1" x14ac:dyDescent="0.25">
      <c r="A159" s="12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4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26" customFormat="1" ht="15" customHeight="1" x14ac:dyDescent="0.25">
      <c r="A160" s="12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4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26" customFormat="1" ht="15" customHeight="1" x14ac:dyDescent="0.25">
      <c r="A161" s="12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4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26" customFormat="1" ht="15" customHeight="1" x14ac:dyDescent="0.25">
      <c r="A162" s="12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4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26" customFormat="1" ht="15" customHeight="1" x14ac:dyDescent="0.25">
      <c r="A163" s="12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4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26" customFormat="1" ht="15" customHeight="1" x14ac:dyDescent="0.25">
      <c r="A164" s="12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4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26" customFormat="1" ht="15" customHeight="1" x14ac:dyDescent="0.25">
      <c r="A165" s="12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4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26" customFormat="1" ht="15" customHeight="1" x14ac:dyDescent="0.25">
      <c r="A166" s="12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4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26" customFormat="1" ht="15" customHeight="1" x14ac:dyDescent="0.25">
      <c r="A167" s="12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4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26" customFormat="1" ht="15" customHeight="1" x14ac:dyDescent="0.25">
      <c r="A168" s="12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4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ht="15" customHeight="1" x14ac:dyDescent="0.25">
      <c r="AG169" s="10"/>
      <c r="AH169" s="124"/>
      <c r="AI169" s="16"/>
      <c r="AJ169" s="16"/>
    </row>
    <row r="170" spans="1:44" ht="15" customHeight="1" x14ac:dyDescent="0.25">
      <c r="AG170" s="10"/>
      <c r="AH170" s="124"/>
      <c r="AI170" s="16"/>
      <c r="AJ170" s="16"/>
    </row>
    <row r="171" spans="1:44" ht="15" customHeight="1" x14ac:dyDescent="0.25">
      <c r="AG171" s="10"/>
      <c r="AH171" s="124"/>
      <c r="AI171" s="16"/>
      <c r="AJ171" s="16"/>
    </row>
    <row r="172" spans="1:44" ht="15" customHeight="1" x14ac:dyDescent="0.25">
      <c r="AG172" s="10"/>
      <c r="AH172" s="124"/>
      <c r="AI172" s="16"/>
      <c r="AJ172" s="16"/>
    </row>
    <row r="173" spans="1:44" ht="15" customHeight="1" x14ac:dyDescent="0.25">
      <c r="AG173" s="10"/>
      <c r="AH173" s="124"/>
      <c r="AI173" s="16"/>
      <c r="AJ173" s="16"/>
    </row>
    <row r="174" spans="1:44" ht="15" customHeight="1" x14ac:dyDescent="0.25">
      <c r="AG174" s="10"/>
      <c r="AH174" s="124"/>
      <c r="AI174" s="16"/>
      <c r="AJ174" s="16"/>
    </row>
    <row r="175" spans="1:44" ht="15" customHeight="1" x14ac:dyDescent="0.25">
      <c r="AG175" s="10"/>
      <c r="AH175" s="124"/>
      <c r="AI175" s="16"/>
      <c r="AJ175" s="16"/>
    </row>
    <row r="184" spans="2:43" ht="15" customHeight="1" x14ac:dyDescent="0.2"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</row>
    <row r="185" spans="2:43" ht="15" customHeight="1" x14ac:dyDescent="0.2"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</row>
    <row r="186" spans="2:43" ht="15" customHeight="1" x14ac:dyDescent="0.2"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</row>
    <row r="187" spans="2:43" ht="15" customHeight="1" x14ac:dyDescent="0.2"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</row>
    <row r="188" spans="2:43" ht="15" customHeight="1" x14ac:dyDescent="0.2"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</row>
    <row r="189" spans="2:43" ht="15" customHeight="1" x14ac:dyDescent="0.2"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</row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4" spans="2:43" ht="15" customHeight="1" x14ac:dyDescent="0.2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</row>
    <row r="205" spans="2:43" ht="15" customHeight="1" x14ac:dyDescent="0.2"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</row>
    <row r="206" spans="2:43" ht="15" customHeight="1" x14ac:dyDescent="0.2"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</row>
    <row r="207" spans="2:43" ht="15" customHeight="1" x14ac:dyDescent="0.2"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</row>
    <row r="208" spans="2:43" ht="15" customHeight="1" x14ac:dyDescent="0.2"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>
      <selection activeCell="X4" sqref="X4:Z6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6</v>
      </c>
      <c r="AB4" s="12">
        <v>0</v>
      </c>
      <c r="AC4" s="12">
        <v>1</v>
      </c>
      <c r="AD4" s="12">
        <v>2</v>
      </c>
      <c r="AE4" s="12">
        <v>16</v>
      </c>
      <c r="AF4" s="68">
        <v>0.48480000000000001</v>
      </c>
      <c r="AG4" s="69">
        <f>PRODUCT(AE4/AF4)</f>
        <v>33.003300330032999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11</v>
      </c>
      <c r="AB5" s="12">
        <v>2</v>
      </c>
      <c r="AC5" s="12">
        <v>6</v>
      </c>
      <c r="AD5" s="12">
        <v>18</v>
      </c>
      <c r="AE5" s="12">
        <v>46</v>
      </c>
      <c r="AF5" s="68">
        <v>0.56789999999999996</v>
      </c>
      <c r="AG5" s="19">
        <v>81</v>
      </c>
      <c r="AH5" s="40"/>
      <c r="AI5" s="7"/>
      <c r="AJ5" s="7"/>
      <c r="AK5" s="7"/>
      <c r="AM5" s="12">
        <v>3</v>
      </c>
      <c r="AN5" s="12">
        <v>1</v>
      </c>
      <c r="AO5" s="13">
        <v>0</v>
      </c>
      <c r="AP5" s="12">
        <v>6</v>
      </c>
      <c r="AQ5" s="12">
        <v>17</v>
      </c>
      <c r="AR5" s="65">
        <v>0.60709999999999997</v>
      </c>
      <c r="AS5" s="19">
        <v>28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31</v>
      </c>
      <c r="Z6" s="1" t="s">
        <v>27</v>
      </c>
      <c r="AA6" s="12">
        <v>8</v>
      </c>
      <c r="AB6" s="12">
        <v>1</v>
      </c>
      <c r="AC6" s="12">
        <v>15</v>
      </c>
      <c r="AD6" s="12">
        <v>9</v>
      </c>
      <c r="AE6" s="12">
        <v>33</v>
      </c>
      <c r="AF6" s="32">
        <v>0.63460000000000005</v>
      </c>
      <c r="AG6" s="19">
        <v>52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25</v>
      </c>
      <c r="AB7" s="36">
        <f t="shared" ref="AB7:AG7" si="2">SUM(AB4:AB6)</f>
        <v>3</v>
      </c>
      <c r="AC7" s="36">
        <f t="shared" si="2"/>
        <v>22</v>
      </c>
      <c r="AD7" s="36">
        <f t="shared" si="2"/>
        <v>29</v>
      </c>
      <c r="AE7" s="36">
        <f t="shared" si="2"/>
        <v>95</v>
      </c>
      <c r="AF7" s="37">
        <f>PRODUCT(AE7/AG7)</f>
        <v>0.57227777888228393</v>
      </c>
      <c r="AG7" s="21">
        <f t="shared" si="2"/>
        <v>166.003300330033</v>
      </c>
      <c r="AH7" s="18"/>
      <c r="AI7" s="29"/>
      <c r="AJ7" s="41"/>
      <c r="AK7" s="42"/>
      <c r="AL7" s="10"/>
      <c r="AM7" s="36">
        <f>SUM(AM4:AM6)</f>
        <v>3</v>
      </c>
      <c r="AN7" s="36">
        <f t="shared" ref="AN7:AQ7" si="3">SUM(AN4:AN6)</f>
        <v>1</v>
      </c>
      <c r="AO7" s="36">
        <f t="shared" si="3"/>
        <v>0</v>
      </c>
      <c r="AP7" s="36">
        <f t="shared" si="3"/>
        <v>6</v>
      </c>
      <c r="AQ7" s="36">
        <f t="shared" si="3"/>
        <v>17</v>
      </c>
      <c r="AR7" s="37">
        <f>PRODUCT(AQ7/AS7)</f>
        <v>0.6071428571428571</v>
      </c>
      <c r="AS7" s="39">
        <f>SUM(AS4:AS6)</f>
        <v>28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1</v>
      </c>
      <c r="F10" s="47">
        <v>1</v>
      </c>
      <c r="G10" s="47">
        <v>0</v>
      </c>
      <c r="H10" s="47">
        <v>1</v>
      </c>
      <c r="I10" s="47">
        <v>6</v>
      </c>
      <c r="J10" s="60">
        <v>0.75</v>
      </c>
      <c r="K10" s="16">
        <f>PRODUCT(I10/J10)</f>
        <v>8</v>
      </c>
      <c r="L10" s="53">
        <f>PRODUCT((F10+G10)/E10)</f>
        <v>1</v>
      </c>
      <c r="M10" s="53">
        <f>PRODUCT(H10/E10)</f>
        <v>1</v>
      </c>
      <c r="N10" s="53">
        <f>PRODUCT((F10+G10+H10)/E10)</f>
        <v>2</v>
      </c>
      <c r="O10" s="53">
        <f>PRODUCT(I10/E10)</f>
        <v>6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28</v>
      </c>
      <c r="F12" s="47">
        <f>PRODUCT(AB7+AN7)</f>
        <v>4</v>
      </c>
      <c r="G12" s="47">
        <f>PRODUCT(AC7+AO7)</f>
        <v>22</v>
      </c>
      <c r="H12" s="47">
        <f>PRODUCT(AD7+AP7)</f>
        <v>35</v>
      </c>
      <c r="I12" s="47">
        <f>PRODUCT(AE7+AQ7)</f>
        <v>112</v>
      </c>
      <c r="J12" s="60">
        <f>PRODUCT(I12/K12)</f>
        <v>0.57730976642906962</v>
      </c>
      <c r="K12" s="10">
        <f>PRODUCT(AG7+AS7)</f>
        <v>194.003300330033</v>
      </c>
      <c r="L12" s="53">
        <f>PRODUCT((F12+G12)/E12)</f>
        <v>0.9285714285714286</v>
      </c>
      <c r="M12" s="53">
        <f>PRODUCT(H12/E12)</f>
        <v>1.25</v>
      </c>
      <c r="N12" s="53">
        <f>PRODUCT((F12+G12+H12)/E12)</f>
        <v>2.1785714285714284</v>
      </c>
      <c r="O12" s="53">
        <f>PRODUCT(I12/E12)</f>
        <v>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29</v>
      </c>
      <c r="F13" s="47">
        <f t="shared" ref="F13:I13" si="4">SUM(F10:F12)</f>
        <v>5</v>
      </c>
      <c r="G13" s="47">
        <f t="shared" si="4"/>
        <v>22</v>
      </c>
      <c r="H13" s="47">
        <f t="shared" si="4"/>
        <v>36</v>
      </c>
      <c r="I13" s="47">
        <f t="shared" si="4"/>
        <v>118</v>
      </c>
      <c r="J13" s="60">
        <f>PRODUCT(I13/K13)</f>
        <v>0.58414887186106168</v>
      </c>
      <c r="K13" s="16">
        <f>SUM(K10:K12)</f>
        <v>202.003300330033</v>
      </c>
      <c r="L13" s="53">
        <f>PRODUCT((F13+G13)/E13)</f>
        <v>0.93103448275862066</v>
      </c>
      <c r="M13" s="53">
        <f>PRODUCT(H13/E13)</f>
        <v>1.2413793103448276</v>
      </c>
      <c r="N13" s="53">
        <f>PRODUCT((F13+G13+H13)/E13)</f>
        <v>2.1724137931034484</v>
      </c>
      <c r="O13" s="53">
        <f>PRODUCT(I13/E13)</f>
        <v>4.068965517241379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2020-09-07T07:30:47Z</dcterms:modified>
</cp:coreProperties>
</file>