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4" l="1"/>
  <c r="O14" i="4" l="1"/>
  <c r="N14" i="4"/>
  <c r="M14" i="4"/>
  <c r="L14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H17" i="4" s="1"/>
  <c r="G11" i="4"/>
  <c r="G15" i="4" s="1"/>
  <c r="G17" i="4" s="1"/>
  <c r="F11" i="4"/>
  <c r="F15" i="4" s="1"/>
  <c r="F17" i="4" s="1"/>
  <c r="E11" i="4"/>
  <c r="E15" i="4" s="1"/>
  <c r="E17" i="4" s="1"/>
  <c r="L15" i="4" l="1"/>
  <c r="N15" i="4"/>
  <c r="J15" i="4"/>
  <c r="M15" i="4"/>
  <c r="O15" i="4"/>
  <c r="M17" i="4"/>
  <c r="M16" i="4"/>
  <c r="K17" i="4"/>
  <c r="J17" i="4" s="1"/>
  <c r="N17" i="4"/>
  <c r="L17" i="4"/>
  <c r="N16" i="4"/>
  <c r="L16" i="4"/>
  <c r="O17" i="4"/>
  <c r="J16" i="4"/>
  <c r="O16" i="4"/>
  <c r="AF11" i="4"/>
  <c r="AQ21" i="1"/>
  <c r="AP21" i="1"/>
  <c r="AO21" i="1"/>
  <c r="AN21" i="1"/>
  <c r="AM21" i="1"/>
  <c r="AL21" i="1"/>
  <c r="Y21" i="1"/>
  <c r="I27" i="1" s="1"/>
  <c r="X21" i="1"/>
  <c r="H27" i="1" s="1"/>
  <c r="W21" i="1"/>
  <c r="G27" i="1" s="1"/>
  <c r="V21" i="1"/>
  <c r="F27" i="1" s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O14" i="1"/>
  <c r="O12" i="1"/>
  <c r="O8" i="1"/>
  <c r="O7" i="1"/>
  <c r="O21" i="1" l="1"/>
  <c r="N21" i="1" s="1"/>
  <c r="N26" i="1" s="1"/>
  <c r="F29" i="1"/>
  <c r="K26" i="1"/>
  <c r="H29" i="1"/>
  <c r="L26" i="1"/>
  <c r="M27" i="1"/>
  <c r="N27" i="1"/>
  <c r="Z21" i="1" s="1"/>
  <c r="L27" i="1"/>
  <c r="O26" i="1"/>
  <c r="O29" i="1" s="1"/>
  <c r="O30" i="1" s="1"/>
  <c r="E29" i="1"/>
  <c r="G29" i="1"/>
  <c r="I29" i="1"/>
  <c r="M26" i="1"/>
  <c r="K27" i="1"/>
  <c r="D23" i="1"/>
  <c r="L29" i="1" l="1"/>
  <c r="K29" i="1"/>
  <c r="M29" i="1"/>
  <c r="N29" i="1"/>
</calcChain>
</file>

<file path=xl/sharedStrings.xml><?xml version="1.0" encoding="utf-8"?>
<sst xmlns="http://schemas.openxmlformats.org/spreadsheetml/2006/main" count="285" uniqueCount="121">
  <si>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</si>
  <si>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</si>
  <si>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</si>
  <si>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</si>
  <si>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</si>
  <si>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</si>
  <si>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</si>
  <si>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</si>
  <si>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</si>
  <si>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</si>
  <si>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</si>
  <si>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</si>
  <si>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</si>
  <si>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</si>
  <si>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</si>
  <si>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</si>
  <si>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</si>
  <si>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</si>
  <si>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</si>
  <si>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</si>
  <si>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</si>
  <si>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</si>
  <si>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</si>
  <si>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</si>
  <si>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</si>
  <si>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</si>
  <si>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</si>
  <si>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</si>
  <si>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</si>
  <si>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</si>
  <si>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</si>
  <si>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</si>
  <si>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</si>
  <si>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</si>
  <si>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Päivinen</t>
  </si>
  <si>
    <t>11.</t>
  </si>
  <si>
    <t xml:space="preserve">JoMa  </t>
  </si>
  <si>
    <t>22.07. 2010  JoMa - Kiri  0-2  (1-9, 1-2)</t>
  </si>
  <si>
    <t xml:space="preserve">  18 v   2 kk   1 pv</t>
  </si>
  <si>
    <t>JoMa  2</t>
  </si>
  <si>
    <t>suomensarja</t>
  </si>
  <si>
    <t>7.</t>
  </si>
  <si>
    <t>4.</t>
  </si>
  <si>
    <t>9.</t>
  </si>
  <si>
    <t>Seurat</t>
  </si>
  <si>
    <t>5.  ottelu</t>
  </si>
  <si>
    <t>22.05. 2011  JoMa - Tahko  1-0  (5-2, 4-4)</t>
  </si>
  <si>
    <t xml:space="preserve">  19 v   2 kk   1 pv</t>
  </si>
  <si>
    <t>JoMa = Joensuun Maila  (1957),  kasvattajaseura</t>
  </si>
  <si>
    <t>JoMa</t>
  </si>
  <si>
    <t>5.</t>
  </si>
  <si>
    <t>IPV = Imatran Pallo-Veikot  (1955)</t>
  </si>
  <si>
    <t>YKKÖSPESIS</t>
  </si>
  <si>
    <t>IPV</t>
  </si>
  <si>
    <t>ykköspesis</t>
  </si>
  <si>
    <t>3.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</si>
  <si>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</si>
  <si>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</si>
  <si>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</si>
  <si>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</si>
  <si>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</si>
  <si>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</si>
  <si>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</si>
  <si>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</si>
  <si>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</si>
  <si>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</si>
  <si>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</si>
  <si>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</si>
  <si>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</si>
  <si>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</si>
  <si>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</si>
  <si>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</si>
  <si>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</si>
  <si>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</si>
  <si>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</si>
  <si>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</si>
  <si>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3v</t>
  </si>
  <si>
    <t>04.07. 2010  Helsinki</t>
  </si>
  <si>
    <t xml:space="preserve">  2-0  (3-0, 5-2)</t>
  </si>
  <si>
    <t>Petri Lindsberg</t>
  </si>
  <si>
    <t>1570</t>
  </si>
  <si>
    <t>3k</t>
  </si>
  <si>
    <t>21.5.1992   Joensuu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</si>
  <si>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</si>
  <si>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</si>
  <si>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</si>
  <si>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</si>
  <si>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</si>
  <si>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</si>
  <si>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</si>
  <si>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</si>
  <si>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</si>
  <si>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</si>
  <si>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</si>
  <si>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</si>
  <si>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</si>
  <si>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</si>
  <si>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</si>
  <si>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2/3</t>
  </si>
  <si>
    <t>1/1</t>
  </si>
  <si>
    <t>0/1</t>
  </si>
  <si>
    <t>3/8</t>
  </si>
  <si>
    <t>1/2</t>
  </si>
  <si>
    <t>0/3</t>
  </si>
  <si>
    <t>3-0  Tahko</t>
  </si>
  <si>
    <t>0-3  SoJy</t>
  </si>
  <si>
    <t>3-1  KoU</t>
  </si>
  <si>
    <t>2-0  KPL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</si>
  <si>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</si>
  <si>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</si>
  <si>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</si>
  <si>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</si>
  <si>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</si>
  <si>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</si>
  <si>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</si>
  <si>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</si>
  <si>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</si>
  <si>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</si>
  <si>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</t>
  </si>
  <si>
    <t>1-2  KPL</t>
  </si>
  <si>
    <t>KiPa = Kiteen Pallo-90 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</si>
</sst>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4" xfId="0" applyFont="1" applyFill="1" applyBorder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49" fontId="3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4" customWidth="1"/>
    <col min="3" max="3" width="6.140625" style="63" customWidth="1"/>
    <col min="4" max="4" width="8.57031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8"/>
      <c r="B1" s="179" t="s">
        <v>34</v>
      </c>
      <c r="C1" s="180"/>
      <c r="D1" s="181"/>
      <c r="E1" s="182" t="s">
        <v>82</v>
      </c>
      <c r="F1" s="179"/>
      <c r="G1" s="179"/>
      <c r="H1" s="179"/>
      <c r="I1" s="179"/>
      <c r="J1" s="179"/>
      <c r="K1" s="180"/>
      <c r="L1" s="179"/>
      <c r="M1" s="180"/>
      <c r="N1" s="180"/>
      <c r="O1" s="179"/>
      <c r="P1" s="183"/>
      <c r="Q1" s="183"/>
      <c r="R1" s="183"/>
      <c r="S1" s="183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11" customFormat="1" ht="15" customHeight="1" x14ac:dyDescent="0.25">
      <c r="A2" s="10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108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109</v>
      </c>
      <c r="AC2" s="19"/>
      <c r="AD2" s="13"/>
      <c r="AE2" s="20"/>
      <c r="AF2" s="18"/>
      <c r="AG2" s="21" t="s">
        <v>83</v>
      </c>
      <c r="AH2" s="13"/>
      <c r="AI2" s="13"/>
      <c r="AJ2" s="14"/>
      <c r="AK2" s="18"/>
      <c r="AL2" s="21" t="s">
        <v>84</v>
      </c>
      <c r="AM2" s="19"/>
      <c r="AN2" s="13"/>
      <c r="AO2" s="110" t="s">
        <v>85</v>
      </c>
      <c r="AP2" s="13"/>
      <c r="AQ2" s="14"/>
      <c r="AR2" s="43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68"/>
      <c r="P3" s="17" t="s">
        <v>5</v>
      </c>
      <c r="Q3" s="17" t="s">
        <v>6</v>
      </c>
      <c r="R3" s="17" t="s">
        <v>86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86</v>
      </c>
      <c r="AE3" s="17" t="s">
        <v>17</v>
      </c>
      <c r="AF3" s="22"/>
      <c r="AG3" s="17" t="s">
        <v>87</v>
      </c>
      <c r="AH3" s="17" t="s">
        <v>88</v>
      </c>
      <c r="AI3" s="14" t="s">
        <v>89</v>
      </c>
      <c r="AJ3" s="17" t="s">
        <v>90</v>
      </c>
      <c r="AK3" s="22"/>
      <c r="AL3" s="17" t="s">
        <v>23</v>
      </c>
      <c r="AM3" s="17" t="s">
        <v>24</v>
      </c>
      <c r="AN3" s="14" t="s">
        <v>91</v>
      </c>
      <c r="AO3" s="14" t="s">
        <v>31</v>
      </c>
      <c r="AP3" s="16" t="s">
        <v>32</v>
      </c>
      <c r="AQ3" s="17" t="s">
        <v>33</v>
      </c>
      <c r="AR3" s="43"/>
    </row>
    <row r="4" spans="1:44" s="111" customFormat="1" ht="15" customHeight="1" x14ac:dyDescent="0.25">
      <c r="A4" s="109"/>
      <c r="B4" s="23">
        <v>2008</v>
      </c>
      <c r="C4" s="23" t="s">
        <v>41</v>
      </c>
      <c r="D4" s="24" t="s">
        <v>39</v>
      </c>
      <c r="E4" s="23"/>
      <c r="F4" s="25" t="s">
        <v>40</v>
      </c>
      <c r="G4" s="23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5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3"/>
    </row>
    <row r="5" spans="1:44" s="111" customFormat="1" ht="15" customHeight="1" x14ac:dyDescent="0.25">
      <c r="A5" s="109"/>
      <c r="B5" s="23">
        <v>2009</v>
      </c>
      <c r="C5" s="23" t="s">
        <v>42</v>
      </c>
      <c r="D5" s="24" t="s">
        <v>39</v>
      </c>
      <c r="E5" s="23"/>
      <c r="F5" s="25" t="s">
        <v>40</v>
      </c>
      <c r="G5" s="23"/>
      <c r="H5" s="26"/>
      <c r="I5" s="23"/>
      <c r="J5" s="23"/>
      <c r="K5" s="23"/>
      <c r="L5" s="23"/>
      <c r="M5" s="23"/>
      <c r="N5" s="27"/>
      <c r="O5" s="68"/>
      <c r="P5" s="17"/>
      <c r="Q5" s="17"/>
      <c r="R5" s="17"/>
      <c r="S5" s="17"/>
      <c r="T5" s="22"/>
      <c r="U5" s="28"/>
      <c r="V5" s="29"/>
      <c r="W5" s="30"/>
      <c r="X5" s="29"/>
      <c r="Y5" s="29"/>
      <c r="Z5" s="35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3"/>
    </row>
    <row r="6" spans="1:44" s="111" customFormat="1" ht="15" customHeight="1" x14ac:dyDescent="0.25">
      <c r="A6" s="109"/>
      <c r="B6" s="23">
        <v>2010</v>
      </c>
      <c r="C6" s="23" t="s">
        <v>43</v>
      </c>
      <c r="D6" s="24" t="s">
        <v>39</v>
      </c>
      <c r="E6" s="23"/>
      <c r="F6" s="25" t="s">
        <v>40</v>
      </c>
      <c r="G6" s="23"/>
      <c r="H6" s="26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5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3"/>
    </row>
    <row r="7" spans="1:44" s="111" customFormat="1" ht="15" customHeight="1" x14ac:dyDescent="0.25">
      <c r="A7" s="109"/>
      <c r="B7" s="29">
        <v>2010</v>
      </c>
      <c r="C7" s="29" t="s">
        <v>35</v>
      </c>
      <c r="D7" s="34" t="s">
        <v>36</v>
      </c>
      <c r="E7" s="29">
        <v>2</v>
      </c>
      <c r="F7" s="29">
        <v>0</v>
      </c>
      <c r="G7" s="29">
        <v>0</v>
      </c>
      <c r="H7" s="30">
        <v>1</v>
      </c>
      <c r="I7" s="29">
        <v>3</v>
      </c>
      <c r="J7" s="29">
        <v>1</v>
      </c>
      <c r="K7" s="29">
        <v>1</v>
      </c>
      <c r="L7" s="29">
        <v>1</v>
      </c>
      <c r="M7" s="29">
        <v>0</v>
      </c>
      <c r="N7" s="35">
        <v>0.5</v>
      </c>
      <c r="O7" s="22">
        <f>PRODUCT(I7/N7)</f>
        <v>6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35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3"/>
    </row>
    <row r="8" spans="1:44" s="111" customFormat="1" ht="15" customHeight="1" x14ac:dyDescent="0.25">
      <c r="A8" s="109"/>
      <c r="B8" s="29">
        <v>2011</v>
      </c>
      <c r="C8" s="29" t="s">
        <v>35</v>
      </c>
      <c r="D8" s="34" t="s">
        <v>36</v>
      </c>
      <c r="E8" s="29">
        <v>23</v>
      </c>
      <c r="F8" s="29">
        <v>1</v>
      </c>
      <c r="G8" s="29">
        <v>11</v>
      </c>
      <c r="H8" s="30">
        <v>1</v>
      </c>
      <c r="I8" s="29">
        <v>32</v>
      </c>
      <c r="J8" s="29">
        <v>3</v>
      </c>
      <c r="K8" s="29">
        <v>9</v>
      </c>
      <c r="L8" s="29">
        <v>8</v>
      </c>
      <c r="M8" s="33">
        <v>12</v>
      </c>
      <c r="N8" s="35">
        <v>0.36399999999999999</v>
      </c>
      <c r="O8" s="22">
        <f>PRODUCT(I8/N8)</f>
        <v>87.912087912087912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35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43"/>
    </row>
    <row r="9" spans="1:44" s="111" customFormat="1" ht="15" customHeight="1" x14ac:dyDescent="0.25">
      <c r="A9" s="109"/>
      <c r="B9" s="23">
        <v>2012</v>
      </c>
      <c r="C9" s="23" t="s">
        <v>50</v>
      </c>
      <c r="D9" s="24" t="s">
        <v>39</v>
      </c>
      <c r="E9" s="23"/>
      <c r="F9" s="25" t="s">
        <v>40</v>
      </c>
      <c r="G9" s="23"/>
      <c r="H9" s="26"/>
      <c r="I9" s="23"/>
      <c r="J9" s="23"/>
      <c r="K9" s="23"/>
      <c r="L9" s="23"/>
      <c r="M9" s="75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35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43"/>
    </row>
    <row r="10" spans="1:44" s="111" customFormat="1" ht="15" customHeight="1" x14ac:dyDescent="0.25">
      <c r="A10" s="109"/>
      <c r="B10" s="29">
        <v>2012</v>
      </c>
      <c r="C10" s="29" t="s">
        <v>42</v>
      </c>
      <c r="D10" s="34" t="s">
        <v>49</v>
      </c>
      <c r="E10" s="29">
        <v>2</v>
      </c>
      <c r="F10" s="29">
        <v>0</v>
      </c>
      <c r="G10" s="29">
        <v>0</v>
      </c>
      <c r="H10" s="30">
        <v>0</v>
      </c>
      <c r="I10" s="29">
        <v>0</v>
      </c>
      <c r="J10" s="29">
        <v>0</v>
      </c>
      <c r="K10" s="29">
        <v>0</v>
      </c>
      <c r="L10" s="29">
        <v>0</v>
      </c>
      <c r="M10" s="33">
        <v>0</v>
      </c>
      <c r="N10" s="35">
        <v>0</v>
      </c>
      <c r="O10" s="22">
        <v>3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5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3"/>
    </row>
    <row r="11" spans="1:44" s="111" customFormat="1" ht="15" customHeight="1" x14ac:dyDescent="0.25">
      <c r="A11" s="109"/>
      <c r="B11" s="69">
        <v>2013</v>
      </c>
      <c r="C11" s="70" t="s">
        <v>50</v>
      </c>
      <c r="D11" s="71" t="s">
        <v>53</v>
      </c>
      <c r="E11" s="73"/>
      <c r="F11" s="73" t="s">
        <v>54</v>
      </c>
      <c r="G11" s="72"/>
      <c r="H11" s="70"/>
      <c r="I11" s="71"/>
      <c r="J11" s="71"/>
      <c r="K11" s="69"/>
      <c r="L11" s="69"/>
      <c r="M11" s="72"/>
      <c r="N11" s="69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5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43"/>
    </row>
    <row r="12" spans="1:44" s="111" customFormat="1" ht="15" customHeight="1" x14ac:dyDescent="0.25">
      <c r="A12" s="109"/>
      <c r="B12" s="29">
        <v>2013</v>
      </c>
      <c r="C12" s="29" t="s">
        <v>55</v>
      </c>
      <c r="D12" s="34" t="s">
        <v>49</v>
      </c>
      <c r="E12" s="29">
        <v>2</v>
      </c>
      <c r="F12" s="29">
        <v>0</v>
      </c>
      <c r="G12" s="29">
        <v>0</v>
      </c>
      <c r="H12" s="29">
        <v>0</v>
      </c>
      <c r="I12" s="29">
        <v>2</v>
      </c>
      <c r="J12" s="29">
        <v>1</v>
      </c>
      <c r="K12" s="29">
        <v>1</v>
      </c>
      <c r="L12" s="29">
        <v>0</v>
      </c>
      <c r="M12" s="33">
        <v>0</v>
      </c>
      <c r="N12" s="35">
        <v>0.25</v>
      </c>
      <c r="O12" s="68">
        <f>PRODUCT(I12/N12)</f>
        <v>8</v>
      </c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35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>
        <v>1</v>
      </c>
      <c r="AR12" s="43"/>
    </row>
    <row r="13" spans="1:44" s="111" customFormat="1" ht="15" customHeight="1" x14ac:dyDescent="0.25">
      <c r="A13" s="109"/>
      <c r="B13" s="69">
        <v>2014</v>
      </c>
      <c r="C13" s="70" t="s">
        <v>56</v>
      </c>
      <c r="D13" s="71" t="s">
        <v>53</v>
      </c>
      <c r="E13" s="73"/>
      <c r="F13" s="73" t="s">
        <v>54</v>
      </c>
      <c r="G13" s="72"/>
      <c r="H13" s="70"/>
      <c r="I13" s="71"/>
      <c r="J13" s="71"/>
      <c r="K13" s="69"/>
      <c r="L13" s="69"/>
      <c r="M13" s="72"/>
      <c r="N13" s="69"/>
      <c r="O13" s="68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35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43"/>
    </row>
    <row r="14" spans="1:44" s="111" customFormat="1" ht="15" customHeight="1" x14ac:dyDescent="0.25">
      <c r="A14" s="109"/>
      <c r="B14" s="29">
        <v>2014</v>
      </c>
      <c r="C14" s="29" t="s">
        <v>55</v>
      </c>
      <c r="D14" s="34" t="s">
        <v>49</v>
      </c>
      <c r="E14" s="29">
        <v>4</v>
      </c>
      <c r="F14" s="29">
        <v>0</v>
      </c>
      <c r="G14" s="29">
        <v>0</v>
      </c>
      <c r="H14" s="29">
        <v>0</v>
      </c>
      <c r="I14" s="29">
        <v>6</v>
      </c>
      <c r="J14" s="29">
        <v>3</v>
      </c>
      <c r="K14" s="29">
        <v>1</v>
      </c>
      <c r="L14" s="29">
        <v>2</v>
      </c>
      <c r="M14" s="33">
        <v>0</v>
      </c>
      <c r="N14" s="35">
        <v>0.375</v>
      </c>
      <c r="O14" s="68">
        <f>PRODUCT(I14/N14)</f>
        <v>16</v>
      </c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35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8"/>
      <c r="AN14" s="32"/>
      <c r="AO14" s="30"/>
      <c r="AP14" s="33"/>
      <c r="AQ14" s="29">
        <v>1</v>
      </c>
      <c r="AR14" s="43"/>
    </row>
    <row r="15" spans="1:44" s="111" customFormat="1" ht="15" customHeight="1" x14ac:dyDescent="0.25">
      <c r="A15" s="109"/>
      <c r="B15" s="29">
        <v>2015</v>
      </c>
      <c r="C15" s="29" t="s">
        <v>55</v>
      </c>
      <c r="D15" s="34" t="s">
        <v>49</v>
      </c>
      <c r="E15" s="29">
        <v>30</v>
      </c>
      <c r="F15" s="29">
        <v>1</v>
      </c>
      <c r="G15" s="29">
        <v>11</v>
      </c>
      <c r="H15" s="29">
        <v>5</v>
      </c>
      <c r="I15" s="29">
        <v>48</v>
      </c>
      <c r="J15" s="29">
        <v>19</v>
      </c>
      <c r="K15" s="29">
        <v>7</v>
      </c>
      <c r="L15" s="29">
        <v>10</v>
      </c>
      <c r="M15" s="33">
        <v>12</v>
      </c>
      <c r="N15" s="49">
        <v>0.45279999999999998</v>
      </c>
      <c r="O15" s="68">
        <v>106</v>
      </c>
      <c r="P15" s="17"/>
      <c r="Q15" s="17"/>
      <c r="R15" s="17"/>
      <c r="S15" s="17"/>
      <c r="T15" s="22"/>
      <c r="U15" s="29">
        <v>2</v>
      </c>
      <c r="V15" s="30">
        <v>0</v>
      </c>
      <c r="W15" s="30">
        <v>0</v>
      </c>
      <c r="X15" s="29">
        <v>0</v>
      </c>
      <c r="Y15" s="29">
        <v>0</v>
      </c>
      <c r="Z15" s="35">
        <v>0</v>
      </c>
      <c r="AA15" s="22"/>
      <c r="AB15" s="17"/>
      <c r="AC15" s="17"/>
      <c r="AD15" s="17"/>
      <c r="AE15" s="17"/>
      <c r="AF15" s="22"/>
      <c r="AG15" s="28" t="s">
        <v>104</v>
      </c>
      <c r="AH15" s="28"/>
      <c r="AI15" s="28"/>
      <c r="AJ15" s="28"/>
      <c r="AK15" s="22"/>
      <c r="AL15" s="29"/>
      <c r="AM15" s="28"/>
      <c r="AN15" s="30">
        <v>1</v>
      </c>
      <c r="AO15" s="30"/>
      <c r="AP15" s="33"/>
      <c r="AQ15" s="29">
        <v>1</v>
      </c>
      <c r="AR15" s="43"/>
    </row>
    <row r="16" spans="1:44" s="111" customFormat="1" ht="15" customHeight="1" x14ac:dyDescent="0.25">
      <c r="A16" s="109"/>
      <c r="B16" s="29">
        <v>2016</v>
      </c>
      <c r="C16" s="29" t="s">
        <v>55</v>
      </c>
      <c r="D16" s="34" t="s">
        <v>49</v>
      </c>
      <c r="E16" s="29">
        <v>28</v>
      </c>
      <c r="F16" s="29">
        <v>0</v>
      </c>
      <c r="G16" s="29">
        <v>8</v>
      </c>
      <c r="H16" s="29">
        <v>8</v>
      </c>
      <c r="I16" s="29">
        <v>54</v>
      </c>
      <c r="J16" s="29">
        <v>16</v>
      </c>
      <c r="K16" s="29">
        <v>13</v>
      </c>
      <c r="L16" s="29">
        <v>17</v>
      </c>
      <c r="M16" s="29">
        <v>8</v>
      </c>
      <c r="N16" s="35">
        <v>0.41199999999999998</v>
      </c>
      <c r="O16" s="107">
        <v>131</v>
      </c>
      <c r="P16" s="17"/>
      <c r="Q16" s="17"/>
      <c r="R16" s="17"/>
      <c r="S16" s="17"/>
      <c r="T16" s="22"/>
      <c r="U16" s="29">
        <v>9</v>
      </c>
      <c r="V16" s="30">
        <v>0</v>
      </c>
      <c r="W16" s="30">
        <v>2</v>
      </c>
      <c r="X16" s="29">
        <v>1</v>
      </c>
      <c r="Y16" s="29">
        <v>21</v>
      </c>
      <c r="Z16" s="35">
        <v>0.38900000000000001</v>
      </c>
      <c r="AA16" s="22"/>
      <c r="AB16" s="17"/>
      <c r="AC16" s="17"/>
      <c r="AD16" s="17"/>
      <c r="AE16" s="17"/>
      <c r="AF16" s="22"/>
      <c r="AG16" s="28" t="s">
        <v>106</v>
      </c>
      <c r="AH16" s="28" t="s">
        <v>105</v>
      </c>
      <c r="AI16" s="28" t="s">
        <v>107</v>
      </c>
      <c r="AJ16" s="28"/>
      <c r="AK16" s="22"/>
      <c r="AL16" s="29"/>
      <c r="AM16" s="28"/>
      <c r="AN16" s="32"/>
      <c r="AO16" s="30"/>
      <c r="AP16" s="33"/>
      <c r="AQ16" s="29">
        <v>1</v>
      </c>
      <c r="AR16" s="43"/>
    </row>
    <row r="17" spans="1:45" s="111" customFormat="1" ht="15" customHeight="1" x14ac:dyDescent="0.25">
      <c r="A17" s="109"/>
      <c r="B17" s="29">
        <v>2017</v>
      </c>
      <c r="C17" s="29" t="s">
        <v>43</v>
      </c>
      <c r="D17" s="34" t="s">
        <v>53</v>
      </c>
      <c r="E17" s="29">
        <v>31</v>
      </c>
      <c r="F17" s="29">
        <v>1</v>
      </c>
      <c r="G17" s="29">
        <v>24</v>
      </c>
      <c r="H17" s="29">
        <v>12</v>
      </c>
      <c r="I17" s="29">
        <v>85</v>
      </c>
      <c r="J17" s="29">
        <v>19</v>
      </c>
      <c r="K17" s="29">
        <v>18</v>
      </c>
      <c r="L17" s="29">
        <v>23</v>
      </c>
      <c r="M17" s="29">
        <v>25</v>
      </c>
      <c r="N17" s="35">
        <v>0.45900000000000002</v>
      </c>
      <c r="O17" s="107">
        <v>185</v>
      </c>
      <c r="P17" s="17"/>
      <c r="Q17" s="17"/>
      <c r="R17" s="17"/>
      <c r="S17" s="17"/>
      <c r="T17" s="22"/>
      <c r="U17" s="28"/>
      <c r="V17" s="30"/>
      <c r="W17" s="30"/>
      <c r="X17" s="29"/>
      <c r="Y17" s="29"/>
      <c r="Z17" s="35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43"/>
    </row>
    <row r="18" spans="1:45" s="111" customFormat="1" ht="15" customHeight="1" x14ac:dyDescent="0.25">
      <c r="A18" s="109"/>
      <c r="B18" s="29">
        <v>2018</v>
      </c>
      <c r="C18" s="29" t="s">
        <v>43</v>
      </c>
      <c r="D18" s="34" t="s">
        <v>53</v>
      </c>
      <c r="E18" s="29">
        <v>30</v>
      </c>
      <c r="F18" s="29">
        <v>1</v>
      </c>
      <c r="G18" s="29">
        <v>8</v>
      </c>
      <c r="H18" s="29">
        <v>35</v>
      </c>
      <c r="I18" s="29">
        <v>90</v>
      </c>
      <c r="J18" s="29">
        <v>29</v>
      </c>
      <c r="K18" s="29">
        <v>34</v>
      </c>
      <c r="L18" s="29">
        <v>18</v>
      </c>
      <c r="M18" s="29">
        <v>9</v>
      </c>
      <c r="N18" s="35">
        <v>0.5454</v>
      </c>
      <c r="O18" s="107">
        <v>165</v>
      </c>
      <c r="P18" s="17"/>
      <c r="Q18" s="17"/>
      <c r="R18" s="17"/>
      <c r="S18" s="17"/>
      <c r="T18" s="22"/>
      <c r="U18" s="29"/>
      <c r="V18" s="30"/>
      <c r="W18" s="30"/>
      <c r="X18" s="29"/>
      <c r="Y18" s="29"/>
      <c r="Z18" s="35"/>
      <c r="AA18" s="22"/>
      <c r="AB18" s="17"/>
      <c r="AC18" s="17"/>
      <c r="AD18" s="17"/>
      <c r="AE18" s="17"/>
      <c r="AF18" s="22"/>
      <c r="AG18" s="28"/>
      <c r="AH18" s="28"/>
      <c r="AI18" s="28"/>
      <c r="AJ18" s="28"/>
      <c r="AK18" s="22"/>
      <c r="AL18" s="29"/>
      <c r="AM18" s="29"/>
      <c r="AN18" s="30"/>
      <c r="AO18" s="30"/>
      <c r="AP18" s="33"/>
      <c r="AQ18" s="29"/>
      <c r="AR18" s="43"/>
    </row>
    <row r="19" spans="1:45" s="111" customFormat="1" ht="15" customHeight="1" x14ac:dyDescent="0.25">
      <c r="A19" s="109"/>
      <c r="B19" s="29">
        <v>2019</v>
      </c>
      <c r="C19" s="29"/>
      <c r="D19" s="34"/>
      <c r="E19" s="29"/>
      <c r="F19" s="29"/>
      <c r="G19" s="29"/>
      <c r="H19" s="29"/>
      <c r="I19" s="29"/>
      <c r="J19" s="29"/>
      <c r="K19" s="29"/>
      <c r="L19" s="29"/>
      <c r="M19" s="29"/>
      <c r="N19" s="35"/>
      <c r="O19" s="107"/>
      <c r="P19" s="17"/>
      <c r="Q19" s="17"/>
      <c r="R19" s="17"/>
      <c r="S19" s="17"/>
      <c r="T19" s="22"/>
      <c r="U19" s="29"/>
      <c r="V19" s="30"/>
      <c r="W19" s="30"/>
      <c r="X19" s="29"/>
      <c r="Y19" s="29"/>
      <c r="Z19" s="35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9"/>
      <c r="AN19" s="30"/>
      <c r="AO19" s="30"/>
      <c r="AP19" s="33"/>
      <c r="AQ19" s="29"/>
      <c r="AR19" s="43"/>
    </row>
    <row r="20" spans="1:45" s="111" customFormat="1" ht="15" customHeight="1" x14ac:dyDescent="0.25">
      <c r="A20" s="109"/>
      <c r="B20" s="29">
        <v>2020</v>
      </c>
      <c r="C20" s="29" t="s">
        <v>50</v>
      </c>
      <c r="D20" s="34" t="s">
        <v>118</v>
      </c>
      <c r="E20" s="29">
        <v>20</v>
      </c>
      <c r="F20" s="29">
        <v>1</v>
      </c>
      <c r="G20" s="29">
        <v>3</v>
      </c>
      <c r="H20" s="29">
        <v>19</v>
      </c>
      <c r="I20" s="29">
        <v>89</v>
      </c>
      <c r="J20" s="29">
        <v>12</v>
      </c>
      <c r="K20" s="29">
        <v>63</v>
      </c>
      <c r="L20" s="29">
        <v>10</v>
      </c>
      <c r="M20" s="29">
        <v>4</v>
      </c>
      <c r="N20" s="35">
        <v>0.60540000000000005</v>
      </c>
      <c r="O20" s="41">
        <v>147</v>
      </c>
      <c r="P20" s="113"/>
      <c r="Q20" s="17"/>
      <c r="R20" s="17"/>
      <c r="S20" s="17"/>
      <c r="T20" s="22"/>
      <c r="U20" s="29">
        <v>3</v>
      </c>
      <c r="V20" s="29">
        <v>0</v>
      </c>
      <c r="W20" s="30">
        <v>0</v>
      </c>
      <c r="X20" s="29">
        <v>1</v>
      </c>
      <c r="Y20" s="29">
        <v>18</v>
      </c>
      <c r="Z20" s="35">
        <v>0.66659999999999997</v>
      </c>
      <c r="AA20" s="22">
        <v>27</v>
      </c>
      <c r="AB20" s="17"/>
      <c r="AC20" s="17"/>
      <c r="AD20" s="17"/>
      <c r="AE20" s="17"/>
      <c r="AF20" s="22"/>
      <c r="AG20" s="28" t="s">
        <v>119</v>
      </c>
      <c r="AH20" s="28"/>
      <c r="AI20" s="28"/>
      <c r="AJ20" s="28"/>
      <c r="AK20" s="22"/>
      <c r="AL20" s="29"/>
      <c r="AM20" s="28"/>
      <c r="AN20" s="28"/>
      <c r="AO20" s="30"/>
      <c r="AP20" s="33"/>
      <c r="AQ20" s="29"/>
      <c r="AR20" s="43"/>
    </row>
    <row r="21" spans="1:45" s="111" customFormat="1" ht="15" customHeight="1" x14ac:dyDescent="0.25">
      <c r="A21" s="112"/>
      <c r="B21" s="15" t="s">
        <v>7</v>
      </c>
      <c r="C21" s="16"/>
      <c r="D21" s="14"/>
      <c r="E21" s="17">
        <f t="shared" ref="E21:M21" si="0">SUM(E4:E20)</f>
        <v>172</v>
      </c>
      <c r="F21" s="17">
        <f t="shared" si="0"/>
        <v>5</v>
      </c>
      <c r="G21" s="17">
        <f t="shared" si="0"/>
        <v>65</v>
      </c>
      <c r="H21" s="17">
        <f t="shared" si="0"/>
        <v>81</v>
      </c>
      <c r="I21" s="17">
        <f t="shared" si="0"/>
        <v>409</v>
      </c>
      <c r="J21" s="17">
        <f t="shared" si="0"/>
        <v>103</v>
      </c>
      <c r="K21" s="17">
        <f t="shared" si="0"/>
        <v>147</v>
      </c>
      <c r="L21" s="17">
        <f t="shared" si="0"/>
        <v>89</v>
      </c>
      <c r="M21" s="16">
        <f t="shared" si="0"/>
        <v>70</v>
      </c>
      <c r="N21" s="36">
        <f>PRODUCT(I21/O21)</f>
        <v>0.4784117639497667</v>
      </c>
      <c r="O21" s="74">
        <f>SUM(O3:O20)</f>
        <v>854.91208791208794</v>
      </c>
      <c r="P21" s="113" t="s">
        <v>92</v>
      </c>
      <c r="Q21" s="113" t="s">
        <v>92</v>
      </c>
      <c r="R21" s="113" t="s">
        <v>92</v>
      </c>
      <c r="S21" s="113" t="s">
        <v>92</v>
      </c>
      <c r="T21" s="22"/>
      <c r="U21" s="17">
        <v>11</v>
      </c>
      <c r="V21" s="17">
        <f>SUM(V5:V20)-V15</f>
        <v>0</v>
      </c>
      <c r="W21" s="17">
        <f>SUM(W5:W20)-W15</f>
        <v>2</v>
      </c>
      <c r="X21" s="17">
        <f>SUM(X5:X20)-X15</f>
        <v>2</v>
      </c>
      <c r="Y21" s="17">
        <f>SUM(Y5:Y20)-Y15</f>
        <v>39</v>
      </c>
      <c r="Z21" s="36">
        <f>PRODUCT(N27)</f>
        <v>0.47560975609756095</v>
      </c>
      <c r="AA21" s="74"/>
      <c r="AB21" s="113" t="s">
        <v>92</v>
      </c>
      <c r="AC21" s="113" t="s">
        <v>92</v>
      </c>
      <c r="AD21" s="113" t="s">
        <v>92</v>
      </c>
      <c r="AE21" s="113" t="s">
        <v>92</v>
      </c>
      <c r="AF21" s="22"/>
      <c r="AG21" s="113" t="s">
        <v>98</v>
      </c>
      <c r="AH21" s="113" t="s">
        <v>100</v>
      </c>
      <c r="AI21" s="113" t="s">
        <v>99</v>
      </c>
      <c r="AJ21" s="113" t="s">
        <v>93</v>
      </c>
      <c r="AK21" s="22"/>
      <c r="AL21" s="17">
        <f t="shared" ref="AL21:AQ21" si="1">SUM(AL4:AL20)</f>
        <v>0</v>
      </c>
      <c r="AM21" s="17">
        <f t="shared" si="1"/>
        <v>0</v>
      </c>
      <c r="AN21" s="17">
        <f t="shared" si="1"/>
        <v>1</v>
      </c>
      <c r="AO21" s="17">
        <f t="shared" si="1"/>
        <v>0</v>
      </c>
      <c r="AP21" s="17">
        <f t="shared" si="1"/>
        <v>0</v>
      </c>
      <c r="AQ21" s="17">
        <f t="shared" si="1"/>
        <v>4</v>
      </c>
      <c r="AR21" s="43"/>
    </row>
    <row r="22" spans="1:45" s="111" customFormat="1" ht="15" customHeight="1" x14ac:dyDescent="0.25">
      <c r="A22" s="112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14"/>
      <c r="O22" s="22"/>
      <c r="P22" s="21"/>
      <c r="Q22" s="19"/>
      <c r="R22" s="115"/>
      <c r="S22" s="116"/>
      <c r="T22" s="22"/>
      <c r="U22" s="21"/>
      <c r="V22" s="19"/>
      <c r="W22" s="115"/>
      <c r="X22" s="19"/>
      <c r="Y22" s="115"/>
      <c r="Z22" s="116"/>
      <c r="AA22" s="22"/>
      <c r="AB22" s="117"/>
      <c r="AC22" s="118"/>
      <c r="AD22" s="115"/>
      <c r="AE22" s="116"/>
      <c r="AF22" s="22"/>
      <c r="AG22" s="119">
        <v>0.66700000000000004</v>
      </c>
      <c r="AH22" s="119">
        <v>0</v>
      </c>
      <c r="AI22" s="119">
        <v>1</v>
      </c>
      <c r="AJ22" s="119">
        <v>0</v>
      </c>
      <c r="AK22" s="22"/>
      <c r="AL22" s="16"/>
      <c r="AM22" s="13"/>
      <c r="AN22" s="13"/>
      <c r="AO22" s="13"/>
      <c r="AP22" s="13"/>
      <c r="AQ22" s="14"/>
      <c r="AR22" s="43"/>
    </row>
    <row r="23" spans="1:45" ht="15" customHeight="1" x14ac:dyDescent="0.25">
      <c r="A23" s="109"/>
      <c r="B23" s="34" t="s">
        <v>2</v>
      </c>
      <c r="C23" s="33"/>
      <c r="D23" s="37">
        <f>SUM(F21:H21)+((I21-F21-G21)/3)+(E21/3)+(AL21*25)+(AM21*25)+(AN21*10)+(AO21*25)+(AP21*20)+(AQ21*15)-15-15</f>
        <v>361.33333333333331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2"/>
      <c r="Q23" s="22"/>
      <c r="R23" s="22"/>
      <c r="S23" s="2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2"/>
      <c r="AG23" s="38"/>
      <c r="AH23" s="38"/>
      <c r="AI23" s="38"/>
      <c r="AJ23" s="38"/>
      <c r="AK23" s="22"/>
      <c r="AL23" s="38"/>
      <c r="AM23" s="38"/>
      <c r="AN23" s="38"/>
      <c r="AO23" s="38"/>
      <c r="AP23" s="38"/>
      <c r="AQ23" s="38"/>
      <c r="AR23" s="43"/>
    </row>
    <row r="24" spans="1:45" s="111" customFormat="1" ht="15" customHeight="1" x14ac:dyDescent="0.25">
      <c r="A24" s="10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1"/>
      <c r="P24" s="41"/>
      <c r="Q24" s="41"/>
      <c r="R24" s="41"/>
      <c r="S24" s="41"/>
      <c r="T24" s="41"/>
      <c r="U24" s="38"/>
      <c r="V24" s="42"/>
      <c r="W24" s="38"/>
      <c r="X24" s="38"/>
      <c r="Y24" s="38"/>
      <c r="Z24" s="38"/>
      <c r="AA24" s="38"/>
      <c r="AB24" s="38"/>
      <c r="AC24" s="38"/>
      <c r="AD24" s="38"/>
      <c r="AE24" s="38"/>
      <c r="AF24" s="22"/>
      <c r="AG24" s="38"/>
      <c r="AH24" s="38"/>
      <c r="AI24" s="38"/>
      <c r="AJ24" s="38"/>
      <c r="AK24" s="22"/>
      <c r="AL24" s="38"/>
      <c r="AM24" s="38"/>
      <c r="AN24" s="38"/>
      <c r="AO24" s="38"/>
      <c r="AP24" s="38"/>
      <c r="AQ24" s="38"/>
      <c r="AR24" s="43"/>
    </row>
    <row r="25" spans="1:45" ht="15" customHeight="1" x14ac:dyDescent="0.25">
      <c r="A25" s="109"/>
      <c r="B25" s="21" t="s">
        <v>25</v>
      </c>
      <c r="C25" s="44"/>
      <c r="D25" s="44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8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5" t="s">
        <v>30</v>
      </c>
      <c r="Q25" s="11"/>
      <c r="R25" s="11"/>
      <c r="S25" s="11"/>
      <c r="T25" s="46"/>
      <c r="U25" s="46"/>
      <c r="V25" s="46"/>
      <c r="W25" s="46"/>
      <c r="X25" s="46"/>
      <c r="Y25" s="11"/>
      <c r="Z25" s="11"/>
      <c r="AA25" s="11"/>
      <c r="AB25" s="46"/>
      <c r="AC25" s="46"/>
      <c r="AD25" s="11"/>
      <c r="AE25" s="47"/>
      <c r="AF25" s="22"/>
      <c r="AG25" s="45" t="s">
        <v>94</v>
      </c>
      <c r="AH25" s="11"/>
      <c r="AI25" s="46"/>
      <c r="AJ25" s="47"/>
      <c r="AK25" s="22"/>
      <c r="AL25" s="9" t="s">
        <v>95</v>
      </c>
      <c r="AM25" s="11"/>
      <c r="AN25" s="11"/>
      <c r="AO25" s="11"/>
      <c r="AP25" s="11"/>
      <c r="AQ25" s="47"/>
      <c r="AR25" s="43"/>
    </row>
    <row r="26" spans="1:45" ht="15" customHeight="1" x14ac:dyDescent="0.25">
      <c r="A26" s="109"/>
      <c r="B26" s="45" t="s">
        <v>13</v>
      </c>
      <c r="C26" s="11"/>
      <c r="D26" s="47"/>
      <c r="E26" s="29">
        <f>PRODUCT(E21)</f>
        <v>172</v>
      </c>
      <c r="F26" s="29">
        <f>PRODUCT(F21)</f>
        <v>5</v>
      </c>
      <c r="G26" s="29">
        <f>PRODUCT(G21)</f>
        <v>65</v>
      </c>
      <c r="H26" s="29">
        <f>PRODUCT(H21)</f>
        <v>81</v>
      </c>
      <c r="I26" s="29">
        <f>PRODUCT(I21)</f>
        <v>409</v>
      </c>
      <c r="J26" s="38"/>
      <c r="K26" s="48">
        <f>PRODUCT((F26+G26)/E26)</f>
        <v>0.40697674418604651</v>
      </c>
      <c r="L26" s="48">
        <f>PRODUCT(H26/E26)</f>
        <v>0.47093023255813954</v>
      </c>
      <c r="M26" s="48">
        <f>PRODUCT(I26/E26)</f>
        <v>2.3779069767441858</v>
      </c>
      <c r="N26" s="49">
        <f>PRODUCT(N21)</f>
        <v>0.4784117639497667</v>
      </c>
      <c r="O26" s="22">
        <f>PRODUCT(O21)</f>
        <v>854.91208791208794</v>
      </c>
      <c r="P26" s="144" t="s">
        <v>9</v>
      </c>
      <c r="Q26" s="172"/>
      <c r="R26" s="145" t="s">
        <v>37</v>
      </c>
      <c r="S26" s="145"/>
      <c r="T26" s="145"/>
      <c r="U26" s="145"/>
      <c r="V26" s="145"/>
      <c r="W26" s="145"/>
      <c r="X26" s="145"/>
      <c r="Y26" s="158"/>
      <c r="Z26" s="158" t="s">
        <v>11</v>
      </c>
      <c r="AA26" s="158"/>
      <c r="AB26" s="145"/>
      <c r="AC26" s="173" t="s">
        <v>38</v>
      </c>
      <c r="AD26" s="174"/>
      <c r="AE26" s="146"/>
      <c r="AF26" s="22"/>
      <c r="AG26" s="159"/>
      <c r="AH26" s="167"/>
      <c r="AI26" s="145"/>
      <c r="AJ26" s="146"/>
      <c r="AK26" s="22"/>
      <c r="AL26" s="144"/>
      <c r="AM26" s="158"/>
      <c r="AN26" s="145"/>
      <c r="AO26" s="145"/>
      <c r="AP26" s="145"/>
      <c r="AQ26" s="146"/>
      <c r="AR26" s="43"/>
    </row>
    <row r="27" spans="1:45" ht="15" customHeight="1" x14ac:dyDescent="0.25">
      <c r="A27" s="109"/>
      <c r="B27" s="50" t="s">
        <v>15</v>
      </c>
      <c r="C27" s="51"/>
      <c r="D27" s="52"/>
      <c r="E27" s="29">
        <v>11</v>
      </c>
      <c r="F27" s="29">
        <f t="shared" ref="F27:I27" si="2">PRODUCT(V21)</f>
        <v>0</v>
      </c>
      <c r="G27" s="29">
        <f t="shared" si="2"/>
        <v>2</v>
      </c>
      <c r="H27" s="29">
        <f t="shared" si="2"/>
        <v>2</v>
      </c>
      <c r="I27" s="29">
        <f t="shared" si="2"/>
        <v>39</v>
      </c>
      <c r="J27" s="38"/>
      <c r="K27" s="48">
        <f>PRODUCT((F27+G27)/E27)</f>
        <v>0.18181818181818182</v>
      </c>
      <c r="L27" s="48">
        <f>PRODUCT(H27/E27)</f>
        <v>0.18181818181818182</v>
      </c>
      <c r="M27" s="48">
        <f>PRODUCT(I27/E27)</f>
        <v>3.5454545454545454</v>
      </c>
      <c r="N27" s="49">
        <f>PRODUCT(I27/O27)</f>
        <v>0.47560975609756095</v>
      </c>
      <c r="O27" s="22">
        <v>82</v>
      </c>
      <c r="P27" s="159" t="s">
        <v>96</v>
      </c>
      <c r="Q27" s="175"/>
      <c r="R27" s="161" t="s">
        <v>46</v>
      </c>
      <c r="S27" s="161"/>
      <c r="T27" s="161"/>
      <c r="U27" s="161"/>
      <c r="V27" s="161"/>
      <c r="W27" s="161"/>
      <c r="X27" s="161"/>
      <c r="Y27" s="160"/>
      <c r="Z27" s="160" t="s">
        <v>45</v>
      </c>
      <c r="AA27" s="160"/>
      <c r="AB27" s="161"/>
      <c r="AC27" s="176" t="s">
        <v>47</v>
      </c>
      <c r="AD27" s="74"/>
      <c r="AE27" s="162"/>
      <c r="AF27" s="22"/>
      <c r="AG27" s="159"/>
      <c r="AH27" s="168"/>
      <c r="AI27" s="161"/>
      <c r="AJ27" s="162"/>
      <c r="AK27" s="22"/>
      <c r="AL27" s="159"/>
      <c r="AM27" s="160"/>
      <c r="AN27" s="161"/>
      <c r="AO27" s="161"/>
      <c r="AP27" s="161"/>
      <c r="AQ27" s="162"/>
      <c r="AR27" s="43"/>
    </row>
    <row r="28" spans="1:45" ht="15" customHeight="1" x14ac:dyDescent="0.25">
      <c r="A28" s="109"/>
      <c r="B28" s="53" t="s">
        <v>16</v>
      </c>
      <c r="C28" s="54"/>
      <c r="D28" s="55"/>
      <c r="E28" s="31"/>
      <c r="F28" s="31"/>
      <c r="G28" s="31"/>
      <c r="H28" s="31"/>
      <c r="I28" s="31"/>
      <c r="J28" s="38"/>
      <c r="K28" s="56"/>
      <c r="L28" s="56"/>
      <c r="M28" s="56"/>
      <c r="N28" s="57"/>
      <c r="O28" s="22"/>
      <c r="P28" s="159" t="s">
        <v>97</v>
      </c>
      <c r="Q28" s="175"/>
      <c r="R28" s="161" t="s">
        <v>37</v>
      </c>
      <c r="S28" s="161"/>
      <c r="T28" s="161"/>
      <c r="U28" s="161"/>
      <c r="V28" s="161"/>
      <c r="W28" s="161"/>
      <c r="X28" s="161"/>
      <c r="Y28" s="160"/>
      <c r="Z28" s="160" t="s">
        <v>11</v>
      </c>
      <c r="AA28" s="160"/>
      <c r="AB28" s="161"/>
      <c r="AC28" s="176" t="s">
        <v>38</v>
      </c>
      <c r="AD28" s="74"/>
      <c r="AE28" s="162"/>
      <c r="AF28" s="22"/>
      <c r="AG28" s="169"/>
      <c r="AH28" s="168"/>
      <c r="AI28" s="161"/>
      <c r="AJ28" s="162"/>
      <c r="AK28" s="22"/>
      <c r="AL28" s="159"/>
      <c r="AM28" s="160"/>
      <c r="AN28" s="161"/>
      <c r="AO28" s="161"/>
      <c r="AP28" s="161"/>
      <c r="AQ28" s="162"/>
      <c r="AR28" s="43"/>
    </row>
    <row r="29" spans="1:45" ht="15" customHeight="1" x14ac:dyDescent="0.25">
      <c r="A29" s="109"/>
      <c r="B29" s="58" t="s">
        <v>26</v>
      </c>
      <c r="C29" s="59"/>
      <c r="D29" s="60"/>
      <c r="E29" s="17">
        <f>SUM(E26:E28)</f>
        <v>183</v>
      </c>
      <c r="F29" s="17">
        <f>SUM(F26:F28)</f>
        <v>5</v>
      </c>
      <c r="G29" s="17">
        <f>SUM(G26:G28)</f>
        <v>67</v>
      </c>
      <c r="H29" s="17">
        <f>SUM(H26:H28)</f>
        <v>83</v>
      </c>
      <c r="I29" s="17">
        <f>SUM(I26:I28)</f>
        <v>448</v>
      </c>
      <c r="J29" s="38"/>
      <c r="K29" s="61">
        <f>PRODUCT((F29+G29)/E29)</f>
        <v>0.39344262295081966</v>
      </c>
      <c r="L29" s="61">
        <f>PRODUCT(H29/E29)</f>
        <v>0.45355191256830601</v>
      </c>
      <c r="M29" s="61">
        <f>PRODUCT(I29/E29)</f>
        <v>2.4480874316939891</v>
      </c>
      <c r="N29" s="36">
        <f>PRODUCT(I29/O29)</f>
        <v>0.47816652787389013</v>
      </c>
      <c r="O29" s="22">
        <f>SUM(O26:O28)</f>
        <v>936.91208791208794</v>
      </c>
      <c r="P29" s="163" t="s">
        <v>10</v>
      </c>
      <c r="Q29" s="177"/>
      <c r="R29" s="165" t="s">
        <v>46</v>
      </c>
      <c r="S29" s="165"/>
      <c r="T29" s="165"/>
      <c r="U29" s="165"/>
      <c r="V29" s="165"/>
      <c r="W29" s="165"/>
      <c r="X29" s="165"/>
      <c r="Y29" s="164"/>
      <c r="Z29" s="164" t="s">
        <v>45</v>
      </c>
      <c r="AA29" s="164"/>
      <c r="AB29" s="165"/>
      <c r="AC29" s="84" t="s">
        <v>47</v>
      </c>
      <c r="AD29" s="178"/>
      <c r="AE29" s="166"/>
      <c r="AF29" s="22"/>
      <c r="AG29" s="80"/>
      <c r="AH29" s="170"/>
      <c r="AI29" s="171"/>
      <c r="AJ29" s="166"/>
      <c r="AK29" s="22"/>
      <c r="AL29" s="163"/>
      <c r="AM29" s="164"/>
      <c r="AN29" s="165"/>
      <c r="AO29" s="165"/>
      <c r="AP29" s="165"/>
      <c r="AQ29" s="166"/>
      <c r="AR29" s="43"/>
    </row>
    <row r="30" spans="1:45" ht="15" customHeight="1" x14ac:dyDescent="0.25">
      <c r="A30" s="109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2">
        <f>SUM(O27:O29)</f>
        <v>1018.9120879120879</v>
      </c>
      <c r="P30" s="38"/>
      <c r="Q30" s="42"/>
      <c r="R30" s="38"/>
      <c r="S30" s="38"/>
      <c r="T30" s="22"/>
      <c r="U30" s="22"/>
      <c r="V30" s="42"/>
      <c r="W30" s="38"/>
      <c r="X30" s="38"/>
      <c r="Y30" s="22"/>
      <c r="Z30" s="22"/>
      <c r="AA30" s="22"/>
      <c r="AB30" s="22"/>
      <c r="AC30" s="22"/>
      <c r="AD30" s="22"/>
      <c r="AE30" s="22"/>
      <c r="AF30" s="22"/>
      <c r="AG30" s="22"/>
      <c r="AH30" s="62"/>
      <c r="AI30" s="38"/>
      <c r="AJ30" s="38"/>
      <c r="AK30" s="22"/>
      <c r="AL30" s="38"/>
      <c r="AM30" s="38"/>
      <c r="AN30" s="38"/>
      <c r="AO30" s="38"/>
      <c r="AP30" s="38"/>
      <c r="AQ30" s="38"/>
      <c r="AR30" s="43"/>
    </row>
    <row r="31" spans="1:45" ht="15" customHeight="1" x14ac:dyDescent="0.2">
      <c r="A31" s="109"/>
      <c r="B31" s="38" t="s">
        <v>44</v>
      </c>
      <c r="C31" s="38"/>
      <c r="D31" s="38" t="s">
        <v>48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109"/>
      <c r="B32" s="38"/>
      <c r="C32" s="38"/>
      <c r="D32" s="38" t="s">
        <v>51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109"/>
      <c r="B33" s="38"/>
      <c r="C33" s="38"/>
      <c r="D33" s="93" t="s">
        <v>120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7" customFormat="1" ht="15" customHeight="1" x14ac:dyDescent="0.2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7" customFormat="1" ht="15" customHeight="1" x14ac:dyDescent="0.25">
      <c r="A35" s="8"/>
      <c r="B35" s="22"/>
      <c r="C35" s="22"/>
      <c r="D35" s="22"/>
      <c r="E35" s="22"/>
      <c r="F35" s="22"/>
      <c r="G35" s="22"/>
      <c r="H35" s="42"/>
      <c r="I35" s="42"/>
      <c r="J35" s="38"/>
      <c r="K35" s="38"/>
      <c r="L35" s="38"/>
      <c r="M35" s="1"/>
      <c r="N35" s="42"/>
      <c r="O35" s="22"/>
      <c r="P35" s="38"/>
      <c r="Q35" s="42"/>
      <c r="R35" s="38"/>
      <c r="S35" s="38"/>
      <c r="T35" s="22"/>
      <c r="U35" s="22"/>
      <c r="V35" s="62"/>
      <c r="W35" s="38"/>
      <c r="X35" s="38"/>
      <c r="Y35" s="38"/>
      <c r="Z35" s="38"/>
      <c r="AA35" s="38"/>
      <c r="AB35" s="38"/>
      <c r="AC35" s="38"/>
      <c r="AD35" s="38"/>
      <c r="AE35" s="38"/>
      <c r="AF35" s="43"/>
      <c r="AG35" s="1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5" s="7" customFormat="1" ht="15" customHeight="1" x14ac:dyDescent="0.25">
      <c r="A36" s="8"/>
      <c r="B36" s="22"/>
      <c r="C36" s="22"/>
      <c r="D36" s="22"/>
      <c r="E36" s="22"/>
      <c r="F36" s="22"/>
      <c r="G36" s="22"/>
      <c r="H36" s="42"/>
      <c r="I36" s="42"/>
      <c r="J36" s="38"/>
      <c r="K36" s="38"/>
      <c r="L36" s="38"/>
      <c r="M36" s="38"/>
      <c r="N36" s="42"/>
      <c r="O36" s="22"/>
      <c r="P36" s="38"/>
      <c r="Q36" s="42"/>
      <c r="R36" s="38"/>
      <c r="S36" s="38"/>
      <c r="T36" s="22"/>
      <c r="U36" s="22"/>
      <c r="V36" s="62"/>
      <c r="W36" s="38"/>
      <c r="X36" s="38"/>
      <c r="Y36" s="38"/>
      <c r="Z36" s="38"/>
      <c r="AA36" s="38"/>
      <c r="AB36" s="38"/>
      <c r="AC36" s="38"/>
      <c r="AD36" s="38"/>
      <c r="AE36" s="38"/>
      <c r="AF36" s="43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7" customFormat="1" ht="15" customHeight="1" x14ac:dyDescent="0.25">
      <c r="A37" s="8"/>
      <c r="B37" s="22"/>
      <c r="C37" s="22"/>
      <c r="D37" s="22"/>
      <c r="E37" s="22"/>
      <c r="F37" s="22"/>
      <c r="G37" s="22"/>
      <c r="H37" s="38"/>
      <c r="I37" s="38"/>
      <c r="J37" s="38"/>
      <c r="K37" s="38"/>
      <c r="L37" s="38"/>
      <c r="M37" s="38"/>
      <c r="N37" s="42"/>
      <c r="O37" s="22"/>
      <c r="P37" s="38"/>
      <c r="Q37" s="42"/>
      <c r="R37" s="38"/>
      <c r="S37" s="38"/>
      <c r="T37" s="22"/>
      <c r="U37" s="22"/>
      <c r="V37" s="62"/>
      <c r="W37" s="38"/>
      <c r="X37" s="38"/>
      <c r="Y37" s="38"/>
      <c r="Z37" s="38"/>
      <c r="AA37" s="38"/>
      <c r="AB37" s="38"/>
      <c r="AC37" s="38"/>
      <c r="AD37" s="38"/>
      <c r="AE37" s="38"/>
      <c r="AF37" s="4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7" customFormat="1" ht="15" customHeight="1" x14ac:dyDescent="0.25">
      <c r="A38" s="8"/>
      <c r="B38" s="42"/>
      <c r="C38" s="42"/>
      <c r="D38" s="42"/>
      <c r="E38" s="42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7" customFormat="1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7" customFormat="1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7" customFormat="1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7" customFormat="1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7" customFormat="1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2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7" customFormat="1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2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2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7" customFormat="1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2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7" customFormat="1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2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7" customFormat="1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2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" customFormat="1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2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" customFormat="1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2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" customFormat="1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2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2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2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2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2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2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2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2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2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2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2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2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2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2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2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2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2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3"/>
    </row>
    <row r="68" spans="1:44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2"/>
      <c r="AH68" s="62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2"/>
      <c r="AH69" s="62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2"/>
      <c r="AH70" s="62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2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96"/>
    </row>
    <row r="72" spans="1:44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2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96"/>
    </row>
    <row r="73" spans="1:44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2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96"/>
    </row>
    <row r="74" spans="1:44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2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96"/>
    </row>
    <row r="75" spans="1:44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2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96"/>
    </row>
    <row r="76" spans="1:44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2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96"/>
    </row>
    <row r="77" spans="1:44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2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96"/>
    </row>
    <row r="78" spans="1:44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2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96"/>
    </row>
    <row r="79" spans="1:44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2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96"/>
    </row>
    <row r="80" spans="1:44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2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96"/>
    </row>
    <row r="81" spans="1:44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2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96"/>
    </row>
    <row r="82" spans="1:44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2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96"/>
    </row>
    <row r="83" spans="1:44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2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96"/>
    </row>
    <row r="84" spans="1:44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2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96"/>
    </row>
    <row r="85" spans="1:44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2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96"/>
    </row>
    <row r="86" spans="1:44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2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96"/>
    </row>
    <row r="87" spans="1:44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2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96"/>
    </row>
    <row r="88" spans="1:44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2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96"/>
    </row>
    <row r="89" spans="1:44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2"/>
      <c r="AH89" s="62"/>
      <c r="AI89" s="38"/>
      <c r="AJ89" s="38"/>
      <c r="AK89" s="38"/>
      <c r="AL89" s="38"/>
      <c r="AM89" s="38"/>
      <c r="AN89" s="38"/>
      <c r="AO89" s="38"/>
      <c r="AP89" s="38"/>
      <c r="AQ89" s="38"/>
      <c r="AR89" s="96"/>
    </row>
    <row r="90" spans="1:44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22"/>
      <c r="Q90" s="22"/>
      <c r="R90" s="22"/>
      <c r="S90" s="22"/>
      <c r="T90" s="22"/>
      <c r="U90" s="38"/>
      <c r="V90" s="42"/>
      <c r="W90" s="38"/>
      <c r="X90" s="38"/>
      <c r="Y90" s="22"/>
      <c r="Z90" s="22"/>
      <c r="AA90" s="22"/>
      <c r="AB90" s="22"/>
      <c r="AC90" s="22"/>
      <c r="AD90" s="22"/>
      <c r="AE90" s="22"/>
      <c r="AF90" s="22"/>
      <c r="AG90" s="22"/>
      <c r="AH90" s="62"/>
      <c r="AI90" s="38"/>
      <c r="AJ90" s="38"/>
      <c r="AK90" s="22"/>
      <c r="AL90" s="22"/>
      <c r="AM90" s="22"/>
      <c r="AN90" s="22"/>
      <c r="AO90" s="22"/>
      <c r="AP90" s="22"/>
      <c r="AQ90" s="22"/>
      <c r="AR90" s="96"/>
    </row>
    <row r="91" spans="1:44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22"/>
      <c r="Q91" s="22"/>
      <c r="R91" s="22"/>
      <c r="S91" s="22"/>
      <c r="T91" s="22"/>
      <c r="U91" s="38"/>
      <c r="V91" s="42"/>
      <c r="W91" s="38"/>
      <c r="X91" s="38"/>
      <c r="Y91" s="22"/>
      <c r="Z91" s="22"/>
      <c r="AA91" s="22"/>
      <c r="AB91" s="22"/>
      <c r="AC91" s="22"/>
      <c r="AD91" s="22"/>
      <c r="AE91" s="22"/>
      <c r="AF91" s="22"/>
      <c r="AG91" s="22"/>
      <c r="AH91" s="62"/>
      <c r="AI91" s="38"/>
      <c r="AJ91" s="38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22"/>
      <c r="Q92" s="22"/>
      <c r="R92" s="22"/>
      <c r="S92" s="22"/>
      <c r="T92" s="22"/>
      <c r="U92" s="38"/>
      <c r="V92" s="42"/>
      <c r="W92" s="38"/>
      <c r="X92" s="38"/>
      <c r="Y92" s="22"/>
      <c r="Z92" s="22"/>
      <c r="AA92" s="22"/>
      <c r="AB92" s="22"/>
      <c r="AC92" s="22"/>
      <c r="AD92" s="22"/>
      <c r="AE92" s="22"/>
      <c r="AF92" s="22"/>
      <c r="AG92" s="22"/>
      <c r="AH92" s="62"/>
      <c r="AI92" s="38"/>
      <c r="AJ92" s="38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22"/>
      <c r="Q93" s="22"/>
      <c r="R93" s="22"/>
      <c r="S93" s="22"/>
      <c r="T93" s="22"/>
      <c r="U93" s="38"/>
      <c r="V93" s="42"/>
      <c r="W93" s="38"/>
      <c r="X93" s="38"/>
      <c r="Y93" s="22"/>
      <c r="Z93" s="22"/>
      <c r="AA93" s="22"/>
      <c r="AB93" s="22"/>
      <c r="AC93" s="22"/>
      <c r="AD93" s="22"/>
      <c r="AE93" s="22"/>
      <c r="AF93" s="22"/>
      <c r="AG93" s="22"/>
      <c r="AH93" s="62"/>
      <c r="AI93" s="38"/>
      <c r="AJ93" s="38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22"/>
      <c r="Q94" s="22"/>
      <c r="R94" s="22"/>
      <c r="S94" s="22"/>
      <c r="T94" s="22"/>
      <c r="U94" s="38"/>
      <c r="V94" s="42"/>
      <c r="W94" s="38"/>
      <c r="X94" s="38"/>
      <c r="Y94" s="22"/>
      <c r="Z94" s="22"/>
      <c r="AA94" s="22"/>
      <c r="AB94" s="22"/>
      <c r="AC94" s="22"/>
      <c r="AD94" s="22"/>
      <c r="AE94" s="22"/>
      <c r="AF94" s="22"/>
      <c r="AG94" s="22"/>
      <c r="AH94" s="62"/>
      <c r="AI94" s="38"/>
      <c r="AJ94" s="38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22"/>
      <c r="Q95" s="22"/>
      <c r="R95" s="22"/>
      <c r="S95" s="22"/>
      <c r="T95" s="22"/>
      <c r="U95" s="38"/>
      <c r="V95" s="42"/>
      <c r="W95" s="38"/>
      <c r="X95" s="38"/>
      <c r="Y95" s="22"/>
      <c r="Z95" s="22"/>
      <c r="AA95" s="22"/>
      <c r="AB95" s="22"/>
      <c r="AC95" s="22"/>
      <c r="AD95" s="22"/>
      <c r="AE95" s="22"/>
      <c r="AF95" s="22"/>
      <c r="AG95" s="22"/>
      <c r="AH95" s="62"/>
      <c r="AI95" s="38"/>
      <c r="AJ95" s="38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22"/>
      <c r="Q96" s="22"/>
      <c r="R96" s="22"/>
      <c r="S96" s="22"/>
      <c r="T96" s="22"/>
      <c r="U96" s="38"/>
      <c r="V96" s="42"/>
      <c r="W96" s="38"/>
      <c r="X96" s="38"/>
      <c r="Y96" s="22"/>
      <c r="Z96" s="22"/>
      <c r="AA96" s="22"/>
      <c r="AB96" s="22"/>
      <c r="AC96" s="22"/>
      <c r="AD96" s="22"/>
      <c r="AE96" s="22"/>
      <c r="AF96" s="22"/>
      <c r="AG96" s="22"/>
      <c r="AH96" s="62"/>
      <c r="AI96" s="38"/>
      <c r="AJ96" s="38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22"/>
      <c r="Q97" s="22"/>
      <c r="R97" s="22"/>
      <c r="S97" s="22"/>
      <c r="T97" s="22"/>
      <c r="U97" s="38"/>
      <c r="V97" s="42"/>
      <c r="W97" s="38"/>
      <c r="X97" s="38"/>
      <c r="Y97" s="22"/>
      <c r="Z97" s="22"/>
      <c r="AA97" s="22"/>
      <c r="AB97" s="22"/>
      <c r="AC97" s="22"/>
      <c r="AD97" s="22"/>
      <c r="AE97" s="22"/>
      <c r="AF97" s="22"/>
      <c r="AG97" s="22"/>
      <c r="AH97" s="62"/>
      <c r="AI97" s="38"/>
      <c r="AJ97" s="38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22"/>
      <c r="Q98" s="22"/>
      <c r="R98" s="22"/>
      <c r="S98" s="22"/>
      <c r="T98" s="22"/>
      <c r="U98" s="38"/>
      <c r="V98" s="42"/>
      <c r="W98" s="38"/>
      <c r="X98" s="38"/>
      <c r="Y98" s="22"/>
      <c r="Z98" s="22"/>
      <c r="AA98" s="22"/>
      <c r="AB98" s="22"/>
      <c r="AC98" s="22"/>
      <c r="AD98" s="22"/>
      <c r="AE98" s="22"/>
      <c r="AF98" s="22"/>
      <c r="AG98" s="22"/>
      <c r="AH98" s="62"/>
      <c r="AI98" s="38"/>
      <c r="AJ98" s="38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22"/>
      <c r="Q99" s="22"/>
      <c r="R99" s="22"/>
      <c r="S99" s="22"/>
      <c r="T99" s="22"/>
      <c r="U99" s="38"/>
      <c r="V99" s="42"/>
      <c r="W99" s="38"/>
      <c r="X99" s="38"/>
      <c r="Y99" s="22"/>
      <c r="Z99" s="22"/>
      <c r="AA99" s="22"/>
      <c r="AB99" s="22"/>
      <c r="AC99" s="22"/>
      <c r="AD99" s="22"/>
      <c r="AE99" s="22"/>
      <c r="AF99" s="22"/>
      <c r="AG99" s="22"/>
      <c r="AH99" s="62"/>
      <c r="AI99" s="38"/>
      <c r="AJ99" s="38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22"/>
      <c r="Q100" s="22"/>
      <c r="R100" s="22"/>
      <c r="S100" s="22"/>
      <c r="T100" s="22"/>
      <c r="U100" s="38"/>
      <c r="V100" s="42"/>
      <c r="W100" s="38"/>
      <c r="X100" s="38"/>
      <c r="Y100" s="22"/>
      <c r="Z100" s="22"/>
      <c r="AA100" s="22"/>
      <c r="AB100" s="22"/>
      <c r="AC100" s="22"/>
      <c r="AD100" s="22"/>
      <c r="AE100" s="22"/>
      <c r="AF100" s="22"/>
      <c r="AG100" s="22"/>
      <c r="AH100" s="62"/>
      <c r="AI100" s="38"/>
      <c r="AJ100" s="38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22"/>
      <c r="Q101" s="22"/>
      <c r="R101" s="22"/>
      <c r="S101" s="22"/>
      <c r="T101" s="22"/>
      <c r="U101" s="38"/>
      <c r="V101" s="42"/>
      <c r="W101" s="38"/>
      <c r="X101" s="38"/>
      <c r="Y101" s="22"/>
      <c r="Z101" s="22"/>
      <c r="AA101" s="22"/>
      <c r="AB101" s="22"/>
      <c r="AC101" s="22"/>
      <c r="AD101" s="22"/>
      <c r="AE101" s="22"/>
      <c r="AF101" s="22"/>
      <c r="AG101" s="22"/>
      <c r="AH101" s="62"/>
      <c r="AI101" s="38"/>
      <c r="AJ101" s="38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22"/>
      <c r="Q102" s="22"/>
      <c r="R102" s="22"/>
      <c r="S102" s="22"/>
      <c r="T102" s="22"/>
      <c r="U102" s="38"/>
      <c r="V102" s="42"/>
      <c r="W102" s="38"/>
      <c r="X102" s="38"/>
      <c r="Y102" s="22"/>
      <c r="Z102" s="22"/>
      <c r="AA102" s="22"/>
      <c r="AB102" s="22"/>
      <c r="AC102" s="22"/>
      <c r="AD102" s="22"/>
      <c r="AE102" s="22"/>
      <c r="AF102" s="22"/>
      <c r="AG102" s="22"/>
      <c r="AH102" s="62"/>
      <c r="AI102" s="38"/>
      <c r="AJ102" s="38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22"/>
      <c r="Q103" s="22"/>
      <c r="R103" s="22"/>
      <c r="S103" s="22"/>
      <c r="T103" s="22"/>
      <c r="U103" s="38"/>
      <c r="V103" s="42"/>
      <c r="W103" s="38"/>
      <c r="X103" s="38"/>
      <c r="Y103" s="22"/>
      <c r="Z103" s="22"/>
      <c r="AA103" s="22"/>
      <c r="AB103" s="22"/>
      <c r="AC103" s="22"/>
      <c r="AD103" s="22"/>
      <c r="AE103" s="22"/>
      <c r="AF103" s="22"/>
      <c r="AG103" s="22"/>
      <c r="AH103" s="62"/>
      <c r="AI103" s="38"/>
      <c r="AJ103" s="38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22"/>
      <c r="Q104" s="22"/>
      <c r="R104" s="22"/>
      <c r="S104" s="22"/>
      <c r="T104" s="22"/>
      <c r="U104" s="38"/>
      <c r="V104" s="42"/>
      <c r="W104" s="38"/>
      <c r="X104" s="38"/>
      <c r="Y104" s="22"/>
      <c r="Z104" s="22"/>
      <c r="AA104" s="22"/>
      <c r="AB104" s="22"/>
      <c r="AC104" s="22"/>
      <c r="AD104" s="22"/>
      <c r="AE104" s="22"/>
      <c r="AF104" s="22"/>
      <c r="AG104" s="22"/>
      <c r="AH104" s="62"/>
      <c r="AI104" s="38"/>
      <c r="AJ104" s="38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22"/>
      <c r="Q105" s="22"/>
      <c r="R105" s="22"/>
      <c r="S105" s="22"/>
      <c r="T105" s="22"/>
      <c r="U105" s="38"/>
      <c r="V105" s="42"/>
      <c r="W105" s="38"/>
      <c r="X105" s="38"/>
      <c r="Y105" s="22"/>
      <c r="Z105" s="22"/>
      <c r="AA105" s="22"/>
      <c r="AB105" s="22"/>
      <c r="AC105" s="22"/>
      <c r="AD105" s="22"/>
      <c r="AE105" s="22"/>
      <c r="AF105" s="22"/>
      <c r="AG105" s="22"/>
      <c r="AH105" s="62"/>
      <c r="AI105" s="38"/>
      <c r="AJ105" s="38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22"/>
      <c r="Q106" s="22"/>
      <c r="R106" s="22"/>
      <c r="S106" s="22"/>
      <c r="T106" s="22"/>
      <c r="U106" s="38"/>
      <c r="V106" s="42"/>
      <c r="W106" s="38"/>
      <c r="X106" s="38"/>
      <c r="Y106" s="22"/>
      <c r="Z106" s="22"/>
      <c r="AA106" s="22"/>
      <c r="AB106" s="22"/>
      <c r="AC106" s="22"/>
      <c r="AD106" s="22"/>
      <c r="AE106" s="22"/>
      <c r="AF106" s="22"/>
      <c r="AG106" s="22"/>
      <c r="AH106" s="62"/>
      <c r="AI106" s="38"/>
      <c r="AJ106" s="38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22"/>
      <c r="Q107" s="22"/>
      <c r="R107" s="22"/>
      <c r="S107" s="22"/>
      <c r="T107" s="22"/>
      <c r="U107" s="38"/>
      <c r="V107" s="42"/>
      <c r="W107" s="38"/>
      <c r="X107" s="38"/>
      <c r="Y107" s="22"/>
      <c r="Z107" s="22"/>
      <c r="AA107" s="22"/>
      <c r="AB107" s="22"/>
      <c r="AC107" s="22"/>
      <c r="AD107" s="22"/>
      <c r="AE107" s="22"/>
      <c r="AF107" s="22"/>
      <c r="AG107" s="22"/>
      <c r="AH107" s="62"/>
      <c r="AI107" s="38"/>
      <c r="AJ107" s="38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22"/>
      <c r="Q108" s="22"/>
      <c r="R108" s="22"/>
      <c r="S108" s="22"/>
      <c r="T108" s="22"/>
      <c r="U108" s="38"/>
      <c r="V108" s="42"/>
      <c r="W108" s="38"/>
      <c r="X108" s="38"/>
      <c r="Y108" s="22"/>
      <c r="Z108" s="22"/>
      <c r="AA108" s="22"/>
      <c r="AB108" s="22"/>
      <c r="AC108" s="22"/>
      <c r="AD108" s="22"/>
      <c r="AE108" s="22"/>
      <c r="AF108" s="22"/>
      <c r="AG108" s="22"/>
      <c r="AH108" s="62"/>
      <c r="AI108" s="38"/>
      <c r="AJ108" s="38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62"/>
      <c r="AI109" s="38"/>
      <c r="AJ109" s="38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62"/>
      <c r="AI110" s="38"/>
      <c r="AJ110" s="38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62"/>
      <c r="AI111" s="38"/>
      <c r="AJ111" s="38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62"/>
      <c r="AI112" s="38"/>
      <c r="AJ112" s="38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38"/>
      <c r="AJ113" s="38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38"/>
      <c r="AJ114" s="38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38"/>
      <c r="AJ115" s="38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38"/>
      <c r="AJ116" s="38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38"/>
      <c r="AJ117" s="38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38"/>
      <c r="AJ118" s="38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38"/>
      <c r="AJ119" s="38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38"/>
      <c r="AJ120" s="38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38"/>
      <c r="AJ121" s="38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38"/>
      <c r="AJ122" s="38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38"/>
      <c r="AJ123" s="38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38"/>
      <c r="AJ124" s="38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38"/>
      <c r="AJ125" s="38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38"/>
      <c r="AJ126" s="38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38"/>
      <c r="AJ127" s="38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38"/>
      <c r="AJ128" s="38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38"/>
      <c r="AJ129" s="38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38"/>
      <c r="AJ130" s="38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38"/>
      <c r="AJ131" s="38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38"/>
      <c r="AJ132" s="38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38"/>
      <c r="AJ133" s="38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38"/>
      <c r="AJ134" s="38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38"/>
      <c r="AJ135" s="38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38"/>
      <c r="AJ136" s="38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38"/>
      <c r="AJ137" s="38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38"/>
      <c r="AJ138" s="38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38"/>
      <c r="AJ139" s="38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38"/>
      <c r="AJ140" s="38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38"/>
      <c r="AJ141" s="38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38"/>
      <c r="AJ142" s="38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38"/>
      <c r="AJ143" s="38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38"/>
      <c r="AJ144" s="38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38"/>
      <c r="AJ145" s="38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38"/>
      <c r="AJ146" s="38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38"/>
      <c r="AJ147" s="38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38"/>
      <c r="AJ148" s="38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38"/>
      <c r="AJ149" s="38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38"/>
      <c r="AJ150" s="38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38"/>
      <c r="AJ151" s="38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38"/>
      <c r="AJ152" s="38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38"/>
      <c r="AJ153" s="38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38"/>
      <c r="AJ154" s="38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38"/>
      <c r="AJ155" s="38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38"/>
      <c r="AJ156" s="38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38"/>
      <c r="AJ157" s="38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38"/>
      <c r="AJ158" s="38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38"/>
      <c r="AJ159" s="38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38"/>
      <c r="AJ160" s="38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38"/>
      <c r="AJ161" s="38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38"/>
      <c r="AJ162" s="38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38"/>
      <c r="AJ163" s="38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38"/>
      <c r="AJ164" s="38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38"/>
      <c r="AJ165" s="38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38"/>
      <c r="AJ166" s="38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38"/>
      <c r="AJ167" s="38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38"/>
      <c r="AJ168" s="38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38"/>
      <c r="AJ169" s="38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62"/>
      <c r="AI170" s="38"/>
      <c r="AJ170" s="38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62"/>
      <c r="AI171" s="38"/>
      <c r="AJ171" s="38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2"/>
      <c r="P172" s="22"/>
      <c r="Q172" s="22"/>
      <c r="R172" s="22"/>
      <c r="S172" s="22"/>
      <c r="T172" s="22"/>
      <c r="U172" s="38"/>
      <c r="V172" s="42"/>
      <c r="W172" s="38"/>
      <c r="X172" s="38"/>
      <c r="Y172" s="22"/>
      <c r="Z172" s="22"/>
      <c r="AA172" s="22"/>
      <c r="AB172" s="22"/>
      <c r="AC172" s="22"/>
      <c r="AD172" s="22"/>
      <c r="AE172" s="22"/>
      <c r="AF172" s="22"/>
      <c r="AG172" s="22"/>
      <c r="AH172" s="62"/>
      <c r="AI172" s="38"/>
      <c r="AJ172" s="38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/>
      <c r="P173" s="22"/>
      <c r="Q173" s="22"/>
      <c r="R173" s="22"/>
      <c r="S173" s="22"/>
      <c r="T173" s="22"/>
      <c r="U173" s="38"/>
      <c r="V173" s="42"/>
      <c r="W173" s="38"/>
      <c r="X173" s="38"/>
      <c r="Y173" s="22"/>
      <c r="Z173" s="22"/>
      <c r="AA173" s="22"/>
      <c r="AB173" s="22"/>
      <c r="AC173" s="22"/>
      <c r="AD173" s="22"/>
      <c r="AE173" s="22"/>
      <c r="AF173" s="22"/>
      <c r="AG173" s="22"/>
      <c r="AH173" s="62"/>
      <c r="AI173" s="38"/>
      <c r="AJ173" s="38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2"/>
      <c r="P174" s="22"/>
      <c r="Q174" s="22"/>
      <c r="R174" s="22"/>
      <c r="S174" s="22"/>
      <c r="T174" s="22"/>
      <c r="U174" s="38"/>
      <c r="V174" s="42"/>
      <c r="W174" s="38"/>
      <c r="X174" s="38"/>
      <c r="Y174" s="22"/>
      <c r="Z174" s="22"/>
      <c r="AA174" s="22"/>
      <c r="AB174" s="22"/>
      <c r="AC174" s="22"/>
      <c r="AD174" s="22"/>
      <c r="AE174" s="22"/>
      <c r="AF174" s="22"/>
      <c r="AG174" s="22"/>
      <c r="AH174" s="62"/>
      <c r="AI174" s="38"/>
      <c r="AJ174" s="38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2"/>
      <c r="P175" s="22"/>
      <c r="Q175" s="22"/>
      <c r="R175" s="22"/>
      <c r="S175" s="22"/>
      <c r="T175" s="22"/>
      <c r="U175" s="38"/>
      <c r="V175" s="42"/>
      <c r="W175" s="38"/>
      <c r="X175" s="38"/>
      <c r="Y175" s="22"/>
      <c r="Z175" s="22"/>
      <c r="AA175" s="22"/>
      <c r="AB175" s="22"/>
      <c r="AC175" s="22"/>
      <c r="AD175" s="22"/>
      <c r="AE175" s="22"/>
      <c r="AF175" s="22"/>
      <c r="AG175" s="22"/>
      <c r="AH175" s="62"/>
      <c r="AI175" s="38"/>
      <c r="AJ175" s="38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2"/>
      <c r="P176" s="22"/>
      <c r="Q176" s="22"/>
      <c r="R176" s="22"/>
      <c r="S176" s="22"/>
      <c r="T176" s="22"/>
      <c r="U176" s="38"/>
      <c r="V176" s="42"/>
      <c r="W176" s="38"/>
      <c r="X176" s="38"/>
      <c r="Y176" s="22"/>
      <c r="Z176" s="22"/>
      <c r="AA176" s="22"/>
      <c r="AB176" s="22"/>
      <c r="AC176" s="22"/>
      <c r="AD176" s="22"/>
      <c r="AE176" s="22"/>
      <c r="AF176" s="22"/>
      <c r="AG176" s="22"/>
      <c r="AH176" s="62"/>
      <c r="AI176" s="38"/>
      <c r="AJ176" s="38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2"/>
      <c r="P177" s="22"/>
      <c r="Q177" s="22"/>
      <c r="R177" s="22"/>
      <c r="S177" s="22"/>
      <c r="T177" s="22"/>
      <c r="U177" s="38"/>
      <c r="V177" s="42"/>
      <c r="W177" s="38"/>
      <c r="X177" s="38"/>
      <c r="Y177" s="22"/>
      <c r="Z177" s="22"/>
      <c r="AA177" s="22"/>
      <c r="AB177" s="22"/>
      <c r="AC177" s="22"/>
      <c r="AD177" s="22"/>
      <c r="AE177" s="22"/>
      <c r="AF177" s="22"/>
      <c r="AG177" s="22"/>
      <c r="AH177" s="62"/>
      <c r="AI177" s="38"/>
      <c r="AJ177" s="38"/>
      <c r="AK177" s="22"/>
      <c r="AL177" s="22"/>
      <c r="AM177" s="22"/>
      <c r="AN177" s="22"/>
      <c r="AO177" s="22"/>
      <c r="AP177" s="22"/>
      <c r="AQ177" s="22"/>
      <c r="AR177" s="96"/>
    </row>
    <row r="178" spans="1:44" s="7" customFormat="1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2"/>
      <c r="P178" s="22"/>
      <c r="Q178" s="22"/>
      <c r="R178" s="22"/>
      <c r="S178" s="22"/>
      <c r="T178" s="22"/>
      <c r="U178" s="38"/>
      <c r="V178" s="42"/>
      <c r="W178" s="38"/>
      <c r="X178" s="38"/>
      <c r="Y178" s="22"/>
      <c r="Z178" s="22"/>
      <c r="AA178" s="22"/>
      <c r="AB178" s="22"/>
      <c r="AC178" s="22"/>
      <c r="AD178" s="22"/>
      <c r="AE178" s="22"/>
      <c r="AF178" s="22"/>
      <c r="AG178" s="22"/>
      <c r="AH178" s="62"/>
      <c r="AI178" s="38"/>
      <c r="AJ178" s="38"/>
      <c r="AK178" s="22"/>
      <c r="AL178" s="22"/>
      <c r="AM178" s="22"/>
      <c r="AN178" s="22"/>
      <c r="AO178" s="22"/>
      <c r="AP178" s="22"/>
      <c r="AQ178" s="22"/>
      <c r="AR178" s="96"/>
    </row>
    <row r="179" spans="1:44" s="7" customFormat="1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2"/>
      <c r="P179" s="22"/>
      <c r="Q179" s="22"/>
      <c r="R179" s="22"/>
      <c r="S179" s="22"/>
      <c r="T179" s="22"/>
      <c r="U179" s="38"/>
      <c r="V179" s="42"/>
      <c r="W179" s="38"/>
      <c r="X179" s="38"/>
      <c r="Y179" s="22"/>
      <c r="Z179" s="22"/>
      <c r="AA179" s="22"/>
      <c r="AB179" s="22"/>
      <c r="AC179" s="22"/>
      <c r="AD179" s="22"/>
      <c r="AE179" s="22"/>
      <c r="AF179" s="22"/>
      <c r="AG179" s="22"/>
      <c r="AH179" s="62"/>
      <c r="AI179" s="38"/>
      <c r="AJ179" s="38"/>
      <c r="AK179" s="22"/>
      <c r="AL179" s="22"/>
      <c r="AM179" s="22"/>
      <c r="AN179" s="22"/>
      <c r="AO179" s="22"/>
      <c r="AP179" s="22"/>
      <c r="AQ179" s="22"/>
      <c r="AR179" s="96"/>
    </row>
    <row r="180" spans="1:44" s="7" customFormat="1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2"/>
      <c r="P180" s="22"/>
      <c r="Q180" s="22"/>
      <c r="R180" s="22"/>
      <c r="S180" s="22"/>
      <c r="T180" s="22"/>
      <c r="U180" s="38"/>
      <c r="V180" s="42"/>
      <c r="W180" s="38"/>
      <c r="X180" s="38"/>
      <c r="Y180" s="22"/>
      <c r="Z180" s="22"/>
      <c r="AA180" s="22"/>
      <c r="AB180" s="22"/>
      <c r="AC180" s="22"/>
      <c r="AD180" s="22"/>
      <c r="AE180" s="22"/>
      <c r="AF180" s="22"/>
      <c r="AG180" s="22"/>
      <c r="AH180" s="62"/>
      <c r="AI180" s="38"/>
      <c r="AJ180" s="38"/>
      <c r="AK180" s="22"/>
      <c r="AL180" s="22"/>
      <c r="AM180" s="22"/>
      <c r="AN180" s="22"/>
      <c r="AO180" s="22"/>
      <c r="AP180" s="22"/>
      <c r="AQ180" s="22"/>
      <c r="AR180" s="96"/>
    </row>
    <row r="181" spans="1:44" s="7" customFormat="1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2"/>
      <c r="P181" s="22"/>
      <c r="Q181" s="22"/>
      <c r="R181" s="22"/>
      <c r="S181" s="22"/>
      <c r="T181" s="22"/>
      <c r="U181" s="38"/>
      <c r="V181" s="42"/>
      <c r="W181" s="38"/>
      <c r="X181" s="38"/>
      <c r="Y181" s="22"/>
      <c r="Z181" s="22"/>
      <c r="AA181" s="22"/>
      <c r="AB181" s="22"/>
      <c r="AC181" s="22"/>
      <c r="AD181" s="22"/>
      <c r="AE181" s="22"/>
      <c r="AF181" s="22"/>
      <c r="AG181" s="22"/>
      <c r="AH181" s="62"/>
      <c r="AI181" s="38"/>
      <c r="AJ181" s="38"/>
      <c r="AK181" s="22"/>
      <c r="AL181" s="22"/>
      <c r="AM181" s="22"/>
      <c r="AN181" s="22"/>
      <c r="AO181" s="22"/>
      <c r="AP181" s="22"/>
      <c r="AQ181" s="22"/>
      <c r="AR181" s="96"/>
    </row>
    <row r="182" spans="1:44" s="7" customFormat="1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2"/>
      <c r="P182" s="22"/>
      <c r="Q182" s="22"/>
      <c r="R182" s="22"/>
      <c r="S182" s="22"/>
      <c r="T182" s="22"/>
      <c r="U182" s="38"/>
      <c r="V182" s="42"/>
      <c r="W182" s="38"/>
      <c r="X182" s="38"/>
      <c r="Y182" s="22"/>
      <c r="Z182" s="22"/>
      <c r="AA182" s="22"/>
      <c r="AB182" s="22"/>
      <c r="AC182" s="22"/>
      <c r="AD182" s="22"/>
      <c r="AE182" s="22"/>
      <c r="AF182" s="22"/>
      <c r="AG182" s="22"/>
      <c r="AH182" s="62"/>
      <c r="AI182" s="38"/>
      <c r="AJ182" s="38"/>
      <c r="AK182" s="22"/>
      <c r="AL182" s="22"/>
      <c r="AM182" s="22"/>
      <c r="AN182" s="22"/>
      <c r="AO182" s="22"/>
      <c r="AP182" s="22"/>
      <c r="AQ182" s="22"/>
      <c r="AR182" s="96"/>
    </row>
    <row r="183" spans="1:44" ht="15" customHeight="1" x14ac:dyDescent="0.25">
      <c r="AG183" s="22"/>
      <c r="AH183" s="62"/>
      <c r="AI183" s="38"/>
      <c r="AJ183" s="38"/>
    </row>
    <row r="184" spans="1:44" ht="15" customHeight="1" x14ac:dyDescent="0.25">
      <c r="AG184" s="22"/>
      <c r="AH184" s="62"/>
      <c r="AI184" s="38"/>
      <c r="AJ184" s="38"/>
    </row>
    <row r="185" spans="1:44" ht="15" customHeight="1" x14ac:dyDescent="0.25">
      <c r="AG185" s="22"/>
      <c r="AH185" s="62"/>
      <c r="AI185" s="38"/>
      <c r="AJ185" s="38"/>
    </row>
    <row r="186" spans="1:44" ht="15" customHeight="1" x14ac:dyDescent="0.25">
      <c r="AG186" s="22"/>
      <c r="AH186" s="62"/>
      <c r="AI186" s="38"/>
      <c r="AJ186" s="38"/>
    </row>
    <row r="187" spans="1:44" ht="15" customHeight="1" x14ac:dyDescent="0.25">
      <c r="AG187" s="22"/>
      <c r="AH187" s="62"/>
      <c r="AI187" s="38"/>
      <c r="AJ187" s="38"/>
    </row>
    <row r="188" spans="1:44" ht="15" customHeight="1" x14ac:dyDescent="0.25">
      <c r="AG188" s="22"/>
      <c r="AH188" s="62"/>
      <c r="AI188" s="38"/>
      <c r="AJ188" s="38"/>
    </row>
    <row r="189" spans="1:44" ht="15" customHeight="1" x14ac:dyDescent="0.25">
      <c r="AG189" s="22"/>
      <c r="AH189" s="62"/>
      <c r="AI189" s="38"/>
      <c r="AJ189" s="38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  <row r="214" spans="2:43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</row>
    <row r="215" spans="2:43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2:43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</sheetData>
  <sortState ref="B18:A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82</v>
      </c>
      <c r="F1" s="136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5" t="s">
        <v>52</v>
      </c>
      <c r="C2" s="66"/>
      <c r="D2" s="67"/>
      <c r="E2" s="12" t="s">
        <v>13</v>
      </c>
      <c r="F2" s="13"/>
      <c r="G2" s="13"/>
      <c r="H2" s="13"/>
      <c r="I2" s="19"/>
      <c r="J2" s="14"/>
      <c r="K2" s="107"/>
      <c r="L2" s="21" t="s">
        <v>110</v>
      </c>
      <c r="M2" s="13"/>
      <c r="N2" s="13"/>
      <c r="O2" s="20"/>
      <c r="P2" s="18"/>
      <c r="Q2" s="21" t="s">
        <v>111</v>
      </c>
      <c r="R2" s="13"/>
      <c r="S2" s="13"/>
      <c r="T2" s="13"/>
      <c r="U2" s="19"/>
      <c r="V2" s="20"/>
      <c r="W2" s="18"/>
      <c r="X2" s="137" t="s">
        <v>112</v>
      </c>
      <c r="Y2" s="138"/>
      <c r="Z2" s="139"/>
      <c r="AA2" s="12" t="s">
        <v>13</v>
      </c>
      <c r="AB2" s="13"/>
      <c r="AC2" s="13"/>
      <c r="AD2" s="13"/>
      <c r="AE2" s="19"/>
      <c r="AF2" s="14"/>
      <c r="AG2" s="107"/>
      <c r="AH2" s="21" t="s">
        <v>113</v>
      </c>
      <c r="AI2" s="13"/>
      <c r="AJ2" s="13"/>
      <c r="AK2" s="20"/>
      <c r="AL2" s="18"/>
      <c r="AM2" s="21" t="s">
        <v>111</v>
      </c>
      <c r="AN2" s="13"/>
      <c r="AO2" s="13"/>
      <c r="AP2" s="13"/>
      <c r="AQ2" s="19"/>
      <c r="AR2" s="20"/>
      <c r="AS2" s="14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0"/>
      <c r="L3" s="17" t="s">
        <v>5</v>
      </c>
      <c r="M3" s="17" t="s">
        <v>6</v>
      </c>
      <c r="N3" s="17" t="s">
        <v>86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0"/>
      <c r="AH3" s="17" t="s">
        <v>5</v>
      </c>
      <c r="AI3" s="17" t="s">
        <v>6</v>
      </c>
      <c r="AJ3" s="17" t="s">
        <v>86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113"/>
      <c r="M4" s="17"/>
      <c r="N4" s="17"/>
      <c r="O4" s="17"/>
      <c r="P4" s="22"/>
      <c r="Q4" s="29"/>
      <c r="R4" s="29"/>
      <c r="S4" s="30"/>
      <c r="T4" s="29"/>
      <c r="U4" s="29"/>
      <c r="V4" s="141"/>
      <c r="W4" s="41"/>
      <c r="X4" s="29">
        <v>2008</v>
      </c>
      <c r="Y4" s="29" t="s">
        <v>41</v>
      </c>
      <c r="Z4" s="34" t="s">
        <v>39</v>
      </c>
      <c r="AA4" s="29">
        <v>5</v>
      </c>
      <c r="AB4" s="29">
        <v>0</v>
      </c>
      <c r="AC4" s="29">
        <v>1</v>
      </c>
      <c r="AD4" s="29">
        <v>1</v>
      </c>
      <c r="AE4" s="29">
        <v>8</v>
      </c>
      <c r="AF4" s="49">
        <v>0.3478</v>
      </c>
      <c r="AG4" s="157">
        <v>23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42"/>
      <c r="AS4" s="11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113"/>
      <c r="M5" s="17"/>
      <c r="N5" s="17"/>
      <c r="O5" s="17"/>
      <c r="P5" s="22"/>
      <c r="Q5" s="29"/>
      <c r="R5" s="29"/>
      <c r="S5" s="30"/>
      <c r="T5" s="29"/>
      <c r="U5" s="29"/>
      <c r="V5" s="141"/>
      <c r="W5" s="41"/>
      <c r="X5" s="29">
        <v>2009</v>
      </c>
      <c r="Y5" s="29" t="s">
        <v>42</v>
      </c>
      <c r="Z5" s="34" t="s">
        <v>39</v>
      </c>
      <c r="AA5" s="29">
        <v>18</v>
      </c>
      <c r="AB5" s="29">
        <v>1</v>
      </c>
      <c r="AC5" s="29">
        <v>7</v>
      </c>
      <c r="AD5" s="29">
        <v>21</v>
      </c>
      <c r="AE5" s="29">
        <v>51</v>
      </c>
      <c r="AF5" s="49">
        <v>0.57299999999999995</v>
      </c>
      <c r="AG5" s="157">
        <v>89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1</v>
      </c>
      <c r="AP5" s="29">
        <v>2</v>
      </c>
      <c r="AQ5" s="29">
        <v>4</v>
      </c>
      <c r="AR5" s="142">
        <v>0.2666</v>
      </c>
      <c r="AS5" s="112">
        <v>15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113"/>
      <c r="M6" s="17"/>
      <c r="N6" s="17"/>
      <c r="O6" s="17"/>
      <c r="P6" s="22"/>
      <c r="Q6" s="29"/>
      <c r="R6" s="29"/>
      <c r="S6" s="30"/>
      <c r="T6" s="29"/>
      <c r="U6" s="29"/>
      <c r="V6" s="141"/>
      <c r="W6" s="41"/>
      <c r="X6" s="29">
        <v>2010</v>
      </c>
      <c r="Y6" s="29" t="s">
        <v>43</v>
      </c>
      <c r="Z6" s="34" t="s">
        <v>39</v>
      </c>
      <c r="AA6" s="29">
        <v>15</v>
      </c>
      <c r="AB6" s="29">
        <v>0</v>
      </c>
      <c r="AC6" s="29">
        <v>4</v>
      </c>
      <c r="AD6" s="29">
        <v>14</v>
      </c>
      <c r="AE6" s="29">
        <v>62</v>
      </c>
      <c r="AF6" s="49">
        <v>0.61380000000000001</v>
      </c>
      <c r="AG6" s="157">
        <v>101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42"/>
      <c r="AS6" s="11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113"/>
      <c r="M7" s="17"/>
      <c r="N7" s="17"/>
      <c r="O7" s="17"/>
      <c r="P7" s="22"/>
      <c r="Q7" s="29"/>
      <c r="R7" s="29"/>
      <c r="S7" s="30"/>
      <c r="T7" s="29"/>
      <c r="U7" s="29"/>
      <c r="V7" s="141"/>
      <c r="W7" s="41"/>
      <c r="X7" s="29"/>
      <c r="Y7" s="29"/>
      <c r="Z7" s="34"/>
      <c r="AA7" s="29"/>
      <c r="AB7" s="29"/>
      <c r="AC7" s="29"/>
      <c r="AD7" s="29"/>
      <c r="AE7" s="29"/>
      <c r="AF7" s="49"/>
      <c r="AG7" s="157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42"/>
      <c r="AS7" s="11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34"/>
      <c r="E8" s="29"/>
      <c r="F8" s="29"/>
      <c r="G8" s="29"/>
      <c r="H8" s="30"/>
      <c r="I8" s="29"/>
      <c r="J8" s="35"/>
      <c r="K8" s="41"/>
      <c r="L8" s="113"/>
      <c r="M8" s="17"/>
      <c r="N8" s="17"/>
      <c r="O8" s="17"/>
      <c r="P8" s="22"/>
      <c r="Q8" s="29"/>
      <c r="R8" s="29"/>
      <c r="S8" s="30"/>
      <c r="T8" s="29"/>
      <c r="U8" s="29"/>
      <c r="V8" s="141"/>
      <c r="W8" s="41"/>
      <c r="X8" s="29">
        <v>2012</v>
      </c>
      <c r="Y8" s="29" t="s">
        <v>50</v>
      </c>
      <c r="Z8" s="34" t="s">
        <v>39</v>
      </c>
      <c r="AA8" s="29">
        <v>14</v>
      </c>
      <c r="AB8" s="29">
        <v>1</v>
      </c>
      <c r="AC8" s="29">
        <v>18</v>
      </c>
      <c r="AD8" s="29">
        <v>13</v>
      </c>
      <c r="AE8" s="29">
        <v>65</v>
      </c>
      <c r="AF8" s="49">
        <v>0.60740000000000005</v>
      </c>
      <c r="AG8" s="157">
        <v>107</v>
      </c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42"/>
      <c r="AS8" s="11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2013</v>
      </c>
      <c r="C9" s="33" t="s">
        <v>50</v>
      </c>
      <c r="D9" s="34" t="s">
        <v>53</v>
      </c>
      <c r="E9" s="29">
        <v>22</v>
      </c>
      <c r="F9" s="29">
        <v>0</v>
      </c>
      <c r="G9" s="29">
        <v>5</v>
      </c>
      <c r="H9" s="30">
        <v>7</v>
      </c>
      <c r="I9" s="29">
        <v>59</v>
      </c>
      <c r="J9" s="35">
        <v>0.48399999999999999</v>
      </c>
      <c r="K9" s="41">
        <v>122</v>
      </c>
      <c r="L9" s="113"/>
      <c r="M9" s="17"/>
      <c r="N9" s="17"/>
      <c r="O9" s="17"/>
      <c r="P9" s="22"/>
      <c r="Q9" s="29"/>
      <c r="R9" s="29"/>
      <c r="S9" s="30"/>
      <c r="T9" s="29"/>
      <c r="U9" s="29"/>
      <c r="V9" s="141"/>
      <c r="W9" s="41"/>
      <c r="X9" s="29"/>
      <c r="Y9" s="33"/>
      <c r="Z9" s="34"/>
      <c r="AA9" s="29"/>
      <c r="AB9" s="29"/>
      <c r="AC9" s="29"/>
      <c r="AD9" s="30"/>
      <c r="AE9" s="29"/>
      <c r="AF9" s="35"/>
      <c r="AG9" s="41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42"/>
      <c r="AS9" s="11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2014</v>
      </c>
      <c r="C10" s="33" t="s">
        <v>56</v>
      </c>
      <c r="D10" s="34" t="s">
        <v>53</v>
      </c>
      <c r="E10" s="29">
        <v>22</v>
      </c>
      <c r="F10" s="29">
        <v>0</v>
      </c>
      <c r="G10" s="29">
        <v>15</v>
      </c>
      <c r="H10" s="30">
        <v>11</v>
      </c>
      <c r="I10" s="29">
        <v>58</v>
      </c>
      <c r="J10" s="35">
        <v>0.45</v>
      </c>
      <c r="K10" s="41">
        <v>129</v>
      </c>
      <c r="L10" s="113"/>
      <c r="M10" s="17"/>
      <c r="N10" s="17"/>
      <c r="O10" s="17"/>
      <c r="P10" s="22"/>
      <c r="Q10" s="29"/>
      <c r="R10" s="29"/>
      <c r="S10" s="30"/>
      <c r="T10" s="29"/>
      <c r="U10" s="29"/>
      <c r="V10" s="141"/>
      <c r="W10" s="41"/>
      <c r="X10" s="29"/>
      <c r="Y10" s="33"/>
      <c r="Z10" s="34"/>
      <c r="AA10" s="29"/>
      <c r="AB10" s="29"/>
      <c r="AC10" s="29"/>
      <c r="AD10" s="30"/>
      <c r="AE10" s="29"/>
      <c r="AF10" s="35"/>
      <c r="AG10" s="41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2"/>
      <c r="AS10" s="11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81" t="s">
        <v>114</v>
      </c>
      <c r="C11" s="85"/>
      <c r="D11" s="84"/>
      <c r="E11" s="83">
        <f>SUM(E4:E10)</f>
        <v>44</v>
      </c>
      <c r="F11" s="83">
        <f>SUM(F4:F10)</f>
        <v>0</v>
      </c>
      <c r="G11" s="83">
        <f>SUM(G4:G10)</f>
        <v>20</v>
      </c>
      <c r="H11" s="83">
        <f>SUM(H4:H10)</f>
        <v>18</v>
      </c>
      <c r="I11" s="83">
        <f>SUM(I4:I10)</f>
        <v>117</v>
      </c>
      <c r="J11" s="143">
        <f>PRODUCT(I11/K11)</f>
        <v>0.46613545816733065</v>
      </c>
      <c r="K11" s="107">
        <f>SUM(K4:K10)</f>
        <v>251</v>
      </c>
      <c r="L11" s="21"/>
      <c r="M11" s="19"/>
      <c r="N11" s="115"/>
      <c r="O11" s="116"/>
      <c r="P11" s="22"/>
      <c r="Q11" s="83">
        <f>SUM(Q4:Q10)</f>
        <v>0</v>
      </c>
      <c r="R11" s="83">
        <f>SUM(R4:R10)</f>
        <v>0</v>
      </c>
      <c r="S11" s="83">
        <f>SUM(S4:S10)</f>
        <v>0</v>
      </c>
      <c r="T11" s="83">
        <f>SUM(T4:T10)</f>
        <v>0</v>
      </c>
      <c r="U11" s="83">
        <f>SUM(U4:U10)</f>
        <v>0</v>
      </c>
      <c r="V11" s="36">
        <v>0</v>
      </c>
      <c r="W11" s="107">
        <f>SUM(W4:W10)</f>
        <v>0</v>
      </c>
      <c r="X11" s="15" t="s">
        <v>114</v>
      </c>
      <c r="Y11" s="16"/>
      <c r="Z11" s="14"/>
      <c r="AA11" s="83">
        <f>SUM(AA4:AA10)</f>
        <v>52</v>
      </c>
      <c r="AB11" s="83">
        <f>SUM(AB4:AB10)</f>
        <v>2</v>
      </c>
      <c r="AC11" s="83">
        <f>SUM(AC4:AC10)</f>
        <v>30</v>
      </c>
      <c r="AD11" s="83">
        <f>SUM(AD4:AD10)</f>
        <v>49</v>
      </c>
      <c r="AE11" s="83">
        <f>SUM(AE4:AE10)</f>
        <v>186</v>
      </c>
      <c r="AF11" s="143">
        <f>PRODUCT(AE11/AG11)</f>
        <v>0.58125000000000004</v>
      </c>
      <c r="AG11" s="107">
        <f>SUM(AG4:AG10)</f>
        <v>320</v>
      </c>
      <c r="AH11" s="21"/>
      <c r="AI11" s="19"/>
      <c r="AJ11" s="115"/>
      <c r="AK11" s="116"/>
      <c r="AL11" s="22"/>
      <c r="AM11" s="83">
        <f>SUM(AM4:AM10)</f>
        <v>3</v>
      </c>
      <c r="AN11" s="83">
        <f>SUM(AN4:AN10)</f>
        <v>0</v>
      </c>
      <c r="AO11" s="83">
        <f>SUM(AO4:AO10)</f>
        <v>1</v>
      </c>
      <c r="AP11" s="83">
        <f>SUM(AP4:AP10)</f>
        <v>2</v>
      </c>
      <c r="AQ11" s="83">
        <f>SUM(AQ4:AQ10)</f>
        <v>4</v>
      </c>
      <c r="AR11" s="143">
        <f>PRODUCT(AQ11/AS11)</f>
        <v>0.26666666666666666</v>
      </c>
      <c r="AS11" s="140">
        <f>SUM(AS4:AS10)</f>
        <v>15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41"/>
      <c r="L12" s="22"/>
      <c r="M12" s="22"/>
      <c r="N12" s="22"/>
      <c r="O12" s="22"/>
      <c r="P12" s="38"/>
      <c r="Q12" s="38"/>
      <c r="R12" s="42"/>
      <c r="S12" s="38"/>
      <c r="T12" s="38"/>
      <c r="U12" s="22"/>
      <c r="V12" s="22"/>
      <c r="W12" s="41"/>
      <c r="X12" s="38"/>
      <c r="Y12" s="38"/>
      <c r="Z12" s="38"/>
      <c r="AA12" s="38"/>
      <c r="AB12" s="38"/>
      <c r="AC12" s="38"/>
      <c r="AD12" s="38"/>
      <c r="AE12" s="38"/>
      <c r="AF12" s="39"/>
      <c r="AG12" s="41"/>
      <c r="AH12" s="22"/>
      <c r="AI12" s="22"/>
      <c r="AJ12" s="22"/>
      <c r="AK12" s="22"/>
      <c r="AL12" s="38"/>
      <c r="AM12" s="38"/>
      <c r="AN12" s="42"/>
      <c r="AO12" s="38"/>
      <c r="AP12" s="38"/>
      <c r="AQ12" s="22"/>
      <c r="AR12" s="22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44" t="s">
        <v>115</v>
      </c>
      <c r="C13" s="145"/>
      <c r="D13" s="14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116</v>
      </c>
      <c r="O13" s="17" t="s">
        <v>117</v>
      </c>
      <c r="Q13" s="42"/>
      <c r="R13" s="42" t="s">
        <v>44</v>
      </c>
      <c r="S13" s="42"/>
      <c r="T13" s="38" t="s">
        <v>48</v>
      </c>
      <c r="U13" s="22"/>
      <c r="V13" s="41"/>
      <c r="W13" s="41"/>
      <c r="X13" s="147"/>
      <c r="Y13" s="147"/>
      <c r="Z13" s="147"/>
      <c r="AA13" s="147"/>
      <c r="AB13" s="147"/>
      <c r="AC13" s="42"/>
      <c r="AD13" s="42"/>
      <c r="AE13" s="42"/>
      <c r="AF13" s="38"/>
      <c r="AG13" s="38"/>
      <c r="AH13" s="38"/>
      <c r="AI13" s="38"/>
      <c r="AJ13" s="38"/>
      <c r="AK13" s="38"/>
      <c r="AM13" s="41"/>
      <c r="AN13" s="147"/>
      <c r="AO13" s="147"/>
      <c r="AP13" s="147"/>
      <c r="AQ13" s="147"/>
      <c r="AR13" s="147"/>
      <c r="AS13" s="147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5" t="s">
        <v>12</v>
      </c>
      <c r="C14" s="11"/>
      <c r="D14" s="47"/>
      <c r="E14" s="148">
        <v>183</v>
      </c>
      <c r="F14" s="148">
        <v>5</v>
      </c>
      <c r="G14" s="148">
        <v>67</v>
      </c>
      <c r="H14" s="148">
        <v>83</v>
      </c>
      <c r="I14" s="148">
        <v>448</v>
      </c>
      <c r="J14" s="149">
        <v>0.47799999999999998</v>
      </c>
      <c r="K14" s="38">
        <f>PRODUCT(I14/J14)</f>
        <v>937.23849372384939</v>
      </c>
      <c r="L14" s="150">
        <f>PRODUCT((F14+G14)/E14)</f>
        <v>0.39344262295081966</v>
      </c>
      <c r="M14" s="150">
        <f>PRODUCT(H14/E14)</f>
        <v>0.45355191256830601</v>
      </c>
      <c r="N14" s="150">
        <f>PRODUCT((F14+G14+H14)/E14)</f>
        <v>0.84699453551912574</v>
      </c>
      <c r="O14" s="150">
        <f>PRODUCT(I14/E14)</f>
        <v>2.4480874316939891</v>
      </c>
      <c r="Q14" s="42"/>
      <c r="R14" s="42"/>
      <c r="S14" s="42"/>
      <c r="T14" s="38" t="s">
        <v>51</v>
      </c>
      <c r="U14" s="38"/>
      <c r="V14" s="38"/>
      <c r="W14" s="38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42"/>
      <c r="AO14" s="42"/>
      <c r="AP14" s="42"/>
      <c r="AQ14" s="42"/>
      <c r="AR14" s="42"/>
      <c r="AS14" s="42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51" t="s">
        <v>52</v>
      </c>
      <c r="C15" s="152"/>
      <c r="D15" s="153"/>
      <c r="E15" s="148">
        <f>PRODUCT(E11+Q11)</f>
        <v>44</v>
      </c>
      <c r="F15" s="148">
        <f>PRODUCT(F11+R11)</f>
        <v>0</v>
      </c>
      <c r="G15" s="148">
        <f>PRODUCT(G11+S11)</f>
        <v>20</v>
      </c>
      <c r="H15" s="148">
        <f>PRODUCT(H11+T11)</f>
        <v>18</v>
      </c>
      <c r="I15" s="148">
        <f>PRODUCT(I11+U11)</f>
        <v>117</v>
      </c>
      <c r="J15" s="149">
        <f>PRODUCT(I15/K15)</f>
        <v>0.46613545816733065</v>
      </c>
      <c r="K15" s="38">
        <f>PRODUCT(K11+W11)</f>
        <v>251</v>
      </c>
      <c r="L15" s="150">
        <f>PRODUCT((F15+G15)/E15)</f>
        <v>0.45454545454545453</v>
      </c>
      <c r="M15" s="150">
        <f>PRODUCT(H15/E15)</f>
        <v>0.40909090909090912</v>
      </c>
      <c r="N15" s="150">
        <f>PRODUCT((F15+G15+H15)/E15)</f>
        <v>0.86363636363636365</v>
      </c>
      <c r="O15" s="150">
        <f>PRODUCT(I15/E15)</f>
        <v>2.6590909090909092</v>
      </c>
      <c r="Q15" s="42"/>
      <c r="R15" s="42"/>
      <c r="S15" s="42"/>
      <c r="T15" s="93" t="s">
        <v>120</v>
      </c>
      <c r="U15" s="38"/>
      <c r="V15" s="38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5" t="s">
        <v>112</v>
      </c>
      <c r="C16" s="75"/>
      <c r="D16" s="26"/>
      <c r="E16" s="148">
        <f>PRODUCT(AA11+AM11)</f>
        <v>55</v>
      </c>
      <c r="F16" s="148">
        <f>PRODUCT(AB11+AN11)</f>
        <v>2</v>
      </c>
      <c r="G16" s="148">
        <f>PRODUCT(AC11+AO11)</f>
        <v>31</v>
      </c>
      <c r="H16" s="148">
        <f>PRODUCT(AD11+AP11)</f>
        <v>51</v>
      </c>
      <c r="I16" s="148">
        <f>PRODUCT(AE11+AQ11)</f>
        <v>190</v>
      </c>
      <c r="J16" s="149">
        <f>PRODUCT(I16/K16)</f>
        <v>0.56716417910447758</v>
      </c>
      <c r="K16" s="22">
        <f>PRODUCT(AG11+AS11)</f>
        <v>335</v>
      </c>
      <c r="L16" s="150">
        <f>PRODUCT((F16+G16)/E16)</f>
        <v>0.6</v>
      </c>
      <c r="M16" s="150">
        <f>PRODUCT(H16/E16)</f>
        <v>0.92727272727272725</v>
      </c>
      <c r="N16" s="150">
        <f>PRODUCT((F16+G16+H16)/E16)</f>
        <v>1.5272727272727273</v>
      </c>
      <c r="O16" s="150">
        <f>PRODUCT(I16/E16)</f>
        <v>3.4545454545454546</v>
      </c>
      <c r="Q16" s="42"/>
      <c r="R16" s="42"/>
      <c r="S16" s="38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8"/>
      <c r="AL16" s="22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54" t="s">
        <v>114</v>
      </c>
      <c r="C17" s="155"/>
      <c r="D17" s="156"/>
      <c r="E17" s="148">
        <f>SUM(E14:E16)</f>
        <v>282</v>
      </c>
      <c r="F17" s="148">
        <f t="shared" ref="F17:I17" si="0">SUM(F14:F16)</f>
        <v>7</v>
      </c>
      <c r="G17" s="148">
        <f t="shared" si="0"/>
        <v>118</v>
      </c>
      <c r="H17" s="148">
        <f t="shared" si="0"/>
        <v>152</v>
      </c>
      <c r="I17" s="148">
        <f t="shared" si="0"/>
        <v>755</v>
      </c>
      <c r="J17" s="149">
        <f>PRODUCT(I17/K17)</f>
        <v>0.49565449081729634</v>
      </c>
      <c r="K17" s="38">
        <f>SUM(K14:K16)</f>
        <v>1523.2384937238494</v>
      </c>
      <c r="L17" s="150">
        <f>PRODUCT((F17+G17)/E17)</f>
        <v>0.4432624113475177</v>
      </c>
      <c r="M17" s="150">
        <f>PRODUCT(H17/E17)</f>
        <v>0.53900709219858156</v>
      </c>
      <c r="N17" s="150">
        <f>PRODUCT((F17+G17+H17)/E17)</f>
        <v>0.98226950354609932</v>
      </c>
      <c r="O17" s="150">
        <f>PRODUCT(I17/E17)</f>
        <v>2.6773049645390072</v>
      </c>
      <c r="Q17" s="22"/>
      <c r="R17" s="22"/>
      <c r="S17" s="2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2"/>
      <c r="F18" s="22"/>
      <c r="G18" s="22"/>
      <c r="H18" s="22"/>
      <c r="I18" s="22"/>
      <c r="J18" s="38"/>
      <c r="K18" s="38"/>
      <c r="L18" s="22"/>
      <c r="M18" s="22"/>
      <c r="N18" s="22"/>
      <c r="O18" s="22"/>
      <c r="P18" s="38"/>
      <c r="Q18" s="38"/>
      <c r="R18" s="38"/>
      <c r="S18" s="38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22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22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22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22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22"/>
      <c r="AL182" s="22"/>
    </row>
    <row r="183" spans="12:38" x14ac:dyDescent="0.25"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4" customWidth="1"/>
    <col min="3" max="3" width="21.5703125" style="63" customWidth="1"/>
    <col min="4" max="4" width="10.5703125" style="95" customWidth="1"/>
    <col min="5" max="5" width="8" style="95" customWidth="1"/>
    <col min="6" max="6" width="0.7109375" style="41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4" customWidth="1"/>
    <col min="22" max="22" width="9" style="63" customWidth="1"/>
    <col min="23" max="23" width="20.28515625" style="95" customWidth="1"/>
    <col min="24" max="24" width="9.7109375" style="63" customWidth="1"/>
    <col min="25" max="30" width="9.140625" style="96"/>
  </cols>
  <sheetData>
    <row r="1" spans="1:30" ht="18.75" x14ac:dyDescent="0.3">
      <c r="A1" s="1"/>
      <c r="B1" s="76" t="s">
        <v>57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7"/>
      <c r="R1" s="127"/>
      <c r="S1" s="127"/>
      <c r="T1" s="127"/>
      <c r="U1" s="127"/>
      <c r="V1" s="66"/>
      <c r="W1" s="77"/>
      <c r="X1" s="70"/>
      <c r="Y1" s="78"/>
      <c r="Z1" s="78"/>
      <c r="AA1" s="78"/>
      <c r="AB1" s="78"/>
      <c r="AC1" s="78"/>
      <c r="AD1" s="78"/>
    </row>
    <row r="2" spans="1:30" x14ac:dyDescent="0.25">
      <c r="A2" s="1"/>
      <c r="B2" s="9" t="s">
        <v>34</v>
      </c>
      <c r="C2" s="5" t="s">
        <v>82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79"/>
      <c r="X2" s="30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58</v>
      </c>
      <c r="C3" s="21" t="s">
        <v>59</v>
      </c>
      <c r="D3" s="81" t="s">
        <v>60</v>
      </c>
      <c r="E3" s="82" t="s">
        <v>1</v>
      </c>
      <c r="F3" s="22"/>
      <c r="G3" s="83" t="s">
        <v>61</v>
      </c>
      <c r="H3" s="84" t="s">
        <v>62</v>
      </c>
      <c r="I3" s="84" t="s">
        <v>32</v>
      </c>
      <c r="J3" s="16" t="s">
        <v>63</v>
      </c>
      <c r="K3" s="85" t="s">
        <v>64</v>
      </c>
      <c r="L3" s="85" t="s">
        <v>65</v>
      </c>
      <c r="M3" s="83" t="s">
        <v>66</v>
      </c>
      <c r="N3" s="83" t="s">
        <v>31</v>
      </c>
      <c r="O3" s="84" t="s">
        <v>67</v>
      </c>
      <c r="P3" s="83" t="s">
        <v>62</v>
      </c>
      <c r="Q3" s="129" t="s">
        <v>17</v>
      </c>
      <c r="R3" s="129">
        <v>1</v>
      </c>
      <c r="S3" s="129">
        <v>2</v>
      </c>
      <c r="T3" s="129">
        <v>3</v>
      </c>
      <c r="U3" s="129" t="s">
        <v>68</v>
      </c>
      <c r="V3" s="16" t="s">
        <v>22</v>
      </c>
      <c r="W3" s="15" t="s">
        <v>69</v>
      </c>
      <c r="X3" s="15" t="s">
        <v>70</v>
      </c>
      <c r="Y3" s="78"/>
      <c r="Z3" s="78"/>
      <c r="AA3" s="78"/>
      <c r="AB3" s="78"/>
      <c r="AC3" s="78"/>
      <c r="AD3" s="78"/>
    </row>
    <row r="4" spans="1:30" x14ac:dyDescent="0.25">
      <c r="A4" s="1"/>
      <c r="B4" s="97" t="s">
        <v>77</v>
      </c>
      <c r="C4" s="98" t="s">
        <v>78</v>
      </c>
      <c r="D4" s="99" t="s">
        <v>74</v>
      </c>
      <c r="E4" s="100" t="s">
        <v>49</v>
      </c>
      <c r="F4" s="101"/>
      <c r="G4" s="102">
        <v>1</v>
      </c>
      <c r="H4" s="103"/>
      <c r="I4" s="103"/>
      <c r="J4" s="104" t="s">
        <v>81</v>
      </c>
      <c r="K4" s="104">
        <v>9</v>
      </c>
      <c r="L4" s="91"/>
      <c r="M4" s="104">
        <v>1</v>
      </c>
      <c r="N4" s="102"/>
      <c r="O4" s="103"/>
      <c r="P4" s="103"/>
      <c r="Q4" s="130" t="s">
        <v>98</v>
      </c>
      <c r="R4" s="130" t="s">
        <v>99</v>
      </c>
      <c r="S4" s="130" t="s">
        <v>100</v>
      </c>
      <c r="T4" s="130" t="s">
        <v>99</v>
      </c>
      <c r="U4" s="130"/>
      <c r="V4" s="105">
        <v>0.66700000000000004</v>
      </c>
      <c r="W4" s="98" t="s">
        <v>79</v>
      </c>
      <c r="X4" s="106" t="s">
        <v>80</v>
      </c>
      <c r="Y4" s="78"/>
      <c r="Z4" s="78"/>
      <c r="AA4" s="78"/>
      <c r="AB4" s="78"/>
      <c r="AC4" s="78"/>
      <c r="AD4" s="78"/>
    </row>
    <row r="5" spans="1:30" x14ac:dyDescent="0.25">
      <c r="A5" s="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71</v>
      </c>
      <c r="C6" s="21" t="s">
        <v>59</v>
      </c>
      <c r="D6" s="81" t="s">
        <v>60</v>
      </c>
      <c r="E6" s="82" t="s">
        <v>1</v>
      </c>
      <c r="F6" s="22"/>
      <c r="G6" s="83" t="s">
        <v>61</v>
      </c>
      <c r="H6" s="84" t="s">
        <v>62</v>
      </c>
      <c r="I6" s="84" t="s">
        <v>32</v>
      </c>
      <c r="J6" s="16" t="s">
        <v>63</v>
      </c>
      <c r="K6" s="85" t="s">
        <v>64</v>
      </c>
      <c r="L6" s="85" t="s">
        <v>65</v>
      </c>
      <c r="M6" s="83" t="s">
        <v>66</v>
      </c>
      <c r="N6" s="83" t="s">
        <v>31</v>
      </c>
      <c r="O6" s="84" t="s">
        <v>67</v>
      </c>
      <c r="P6" s="83" t="s">
        <v>62</v>
      </c>
      <c r="Q6" s="129" t="s">
        <v>17</v>
      </c>
      <c r="R6" s="129">
        <v>1</v>
      </c>
      <c r="S6" s="129">
        <v>2</v>
      </c>
      <c r="T6" s="129">
        <v>3</v>
      </c>
      <c r="U6" s="129" t="s">
        <v>68</v>
      </c>
      <c r="V6" s="16" t="s">
        <v>22</v>
      </c>
      <c r="W6" s="15" t="s">
        <v>69</v>
      </c>
      <c r="X6" s="15" t="s">
        <v>70</v>
      </c>
      <c r="Y6" s="78"/>
      <c r="Z6" s="78"/>
      <c r="AA6" s="78"/>
      <c r="AB6" s="78"/>
      <c r="AC6" s="78"/>
      <c r="AD6" s="78"/>
    </row>
    <row r="7" spans="1:30" x14ac:dyDescent="0.25">
      <c r="A7" s="8"/>
      <c r="B7" s="86" t="s">
        <v>72</v>
      </c>
      <c r="C7" s="87" t="s">
        <v>73</v>
      </c>
      <c r="D7" s="88" t="s">
        <v>74</v>
      </c>
      <c r="E7" s="135" t="s">
        <v>49</v>
      </c>
      <c r="F7" s="68"/>
      <c r="G7" s="89"/>
      <c r="H7" s="90"/>
      <c r="I7" s="89">
        <v>1</v>
      </c>
      <c r="J7" s="91" t="s">
        <v>76</v>
      </c>
      <c r="K7" s="91">
        <v>6</v>
      </c>
      <c r="L7" s="91"/>
      <c r="M7" s="91">
        <v>1</v>
      </c>
      <c r="N7" s="89"/>
      <c r="O7" s="90"/>
      <c r="P7" s="89"/>
      <c r="Q7" s="132" t="s">
        <v>101</v>
      </c>
      <c r="R7" s="132" t="s">
        <v>98</v>
      </c>
      <c r="S7" s="132" t="s">
        <v>102</v>
      </c>
      <c r="T7" s="132" t="s">
        <v>103</v>
      </c>
      <c r="U7" s="132"/>
      <c r="V7" s="92">
        <v>0.375</v>
      </c>
      <c r="W7" s="86" t="s">
        <v>75</v>
      </c>
      <c r="X7" s="89">
        <v>1052</v>
      </c>
      <c r="Y7" s="78"/>
      <c r="Z7" s="78"/>
      <c r="AA7" s="78"/>
      <c r="AB7" s="78"/>
      <c r="AC7" s="78"/>
      <c r="AD7" s="78"/>
    </row>
    <row r="8" spans="1:30" x14ac:dyDescent="0.25">
      <c r="A8" s="8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1"/>
      <c r="R8" s="131"/>
      <c r="S8" s="131"/>
      <c r="T8" s="131"/>
      <c r="U8" s="131"/>
      <c r="V8" s="121"/>
      <c r="W8" s="122"/>
      <c r="X8" s="126"/>
      <c r="Y8" s="78"/>
      <c r="Z8" s="78"/>
      <c r="AA8" s="78"/>
      <c r="AB8" s="78"/>
      <c r="AC8" s="78"/>
      <c r="AD8" s="78"/>
    </row>
    <row r="9" spans="1:30" x14ac:dyDescent="0.25">
      <c r="A9" s="8"/>
      <c r="B9" s="93"/>
      <c r="C9" s="38"/>
      <c r="D9" s="93"/>
      <c r="E9" s="94"/>
      <c r="G9" s="38"/>
      <c r="H9" s="42"/>
      <c r="I9" s="38"/>
      <c r="J9" s="22"/>
      <c r="K9" s="22"/>
      <c r="L9" s="22"/>
      <c r="M9" s="38"/>
      <c r="N9" s="38"/>
      <c r="O9" s="38"/>
      <c r="P9" s="38"/>
      <c r="Q9" s="133"/>
      <c r="R9" s="133"/>
      <c r="S9" s="133"/>
      <c r="T9" s="133"/>
      <c r="U9" s="133"/>
      <c r="V9" s="38"/>
      <c r="W9" s="93"/>
      <c r="X9" s="38"/>
      <c r="Y9" s="78"/>
      <c r="Z9" s="78"/>
      <c r="AA9" s="78"/>
      <c r="AB9" s="78"/>
      <c r="AC9" s="78"/>
      <c r="AD9" s="78"/>
    </row>
    <row r="10" spans="1:30" x14ac:dyDescent="0.25">
      <c r="A10" s="8"/>
      <c r="B10" s="93"/>
      <c r="C10" s="38"/>
      <c r="D10" s="93"/>
      <c r="E10" s="94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33"/>
      <c r="R10" s="133"/>
      <c r="S10" s="133"/>
      <c r="T10" s="133"/>
      <c r="U10" s="133"/>
      <c r="V10" s="38"/>
      <c r="W10" s="93"/>
      <c r="X10" s="38"/>
      <c r="Y10" s="78"/>
      <c r="Z10" s="78"/>
      <c r="AA10" s="78"/>
      <c r="AB10" s="78"/>
      <c r="AC10" s="78"/>
      <c r="AD10" s="78"/>
    </row>
    <row r="11" spans="1:30" x14ac:dyDescent="0.25">
      <c r="A11" s="8"/>
      <c r="B11" s="93"/>
      <c r="C11" s="38"/>
      <c r="D11" s="93"/>
      <c r="E11" s="94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33"/>
      <c r="R11" s="133"/>
      <c r="S11" s="133"/>
      <c r="T11" s="133"/>
      <c r="U11" s="133"/>
      <c r="V11" s="38"/>
      <c r="W11" s="93"/>
      <c r="X11" s="38"/>
      <c r="Y11" s="78"/>
      <c r="Z11" s="78"/>
      <c r="AA11" s="78"/>
      <c r="AB11" s="78"/>
      <c r="AC11" s="78"/>
      <c r="AD11" s="78"/>
    </row>
    <row r="12" spans="1:30" x14ac:dyDescent="0.25">
      <c r="A12" s="8"/>
      <c r="B12" s="93"/>
      <c r="C12" s="38"/>
      <c r="D12" s="93"/>
      <c r="E12" s="94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33"/>
      <c r="R12" s="133"/>
      <c r="S12" s="133"/>
      <c r="T12" s="133"/>
      <c r="U12" s="133"/>
      <c r="V12" s="38"/>
      <c r="W12" s="93"/>
      <c r="X12" s="38"/>
      <c r="Y12" s="78"/>
      <c r="Z12" s="78"/>
      <c r="AA12" s="78"/>
      <c r="AB12" s="78"/>
      <c r="AC12" s="78"/>
      <c r="AD12" s="78"/>
    </row>
    <row r="13" spans="1:30" x14ac:dyDescent="0.25">
      <c r="A13" s="8"/>
      <c r="B13" s="93"/>
      <c r="C13" s="38"/>
      <c r="D13" s="93"/>
      <c r="E13" s="94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33"/>
      <c r="R13" s="133"/>
      <c r="S13" s="133"/>
      <c r="T13" s="133"/>
      <c r="U13" s="133"/>
      <c r="V13" s="38"/>
      <c r="W13" s="93"/>
      <c r="X13" s="38"/>
      <c r="Y13" s="78"/>
      <c r="Z13" s="78"/>
      <c r="AA13" s="78"/>
      <c r="AB13" s="78"/>
      <c r="AC13" s="78"/>
      <c r="AD13" s="78"/>
    </row>
    <row r="14" spans="1:30" x14ac:dyDescent="0.25">
      <c r="A14" s="8"/>
      <c r="B14" s="93"/>
      <c r="C14" s="38"/>
      <c r="D14" s="93"/>
      <c r="E14" s="94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33"/>
      <c r="R14" s="133"/>
      <c r="S14" s="133"/>
      <c r="T14" s="133"/>
      <c r="U14" s="133"/>
      <c r="V14" s="38"/>
      <c r="W14" s="93"/>
      <c r="X14" s="38"/>
      <c r="Y14" s="78"/>
      <c r="Z14" s="78"/>
      <c r="AA14" s="78"/>
      <c r="AB14" s="78"/>
      <c r="AC14" s="78"/>
      <c r="AD14" s="78"/>
    </row>
    <row r="15" spans="1:30" x14ac:dyDescent="0.25">
      <c r="A15" s="8"/>
      <c r="B15" s="93"/>
      <c r="C15" s="38"/>
      <c r="D15" s="93"/>
      <c r="E15" s="94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33"/>
      <c r="R15" s="133"/>
      <c r="S15" s="133"/>
      <c r="T15" s="133"/>
      <c r="U15" s="133"/>
      <c r="V15" s="38"/>
      <c r="W15" s="93"/>
      <c r="X15" s="38"/>
      <c r="Y15" s="78"/>
      <c r="Z15" s="78"/>
      <c r="AA15" s="78"/>
      <c r="AB15" s="78"/>
      <c r="AC15" s="78"/>
      <c r="AD15" s="78"/>
    </row>
    <row r="16" spans="1:30" x14ac:dyDescent="0.25">
      <c r="A16" s="8"/>
      <c r="B16" s="93"/>
      <c r="C16" s="38"/>
      <c r="D16" s="93"/>
      <c r="E16" s="94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33"/>
      <c r="R16" s="133"/>
      <c r="S16" s="133"/>
      <c r="T16" s="133"/>
      <c r="U16" s="133"/>
      <c r="V16" s="38"/>
      <c r="W16" s="93"/>
      <c r="X16" s="38"/>
      <c r="Y16" s="78"/>
      <c r="Z16" s="78"/>
      <c r="AA16" s="78"/>
      <c r="AB16" s="78"/>
      <c r="AC16" s="78"/>
      <c r="AD16" s="78"/>
    </row>
    <row r="17" spans="1:30" x14ac:dyDescent="0.25">
      <c r="A17" s="8"/>
      <c r="B17" s="93"/>
      <c r="C17" s="38"/>
      <c r="D17" s="93"/>
      <c r="E17" s="94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33"/>
      <c r="R17" s="133"/>
      <c r="S17" s="133"/>
      <c r="T17" s="133"/>
      <c r="U17" s="133"/>
      <c r="V17" s="38"/>
      <c r="W17" s="93"/>
      <c r="X17" s="38"/>
      <c r="Y17" s="78"/>
      <c r="Z17" s="78"/>
      <c r="AA17" s="78"/>
      <c r="AB17" s="78"/>
      <c r="AC17" s="78"/>
      <c r="AD17" s="78"/>
    </row>
    <row r="18" spans="1:30" x14ac:dyDescent="0.25">
      <c r="A18" s="8"/>
      <c r="B18" s="93"/>
      <c r="C18" s="38"/>
      <c r="D18" s="93"/>
      <c r="E18" s="94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33"/>
      <c r="R18" s="133"/>
      <c r="S18" s="133"/>
      <c r="T18" s="133"/>
      <c r="U18" s="133"/>
      <c r="V18" s="38"/>
      <c r="W18" s="93"/>
      <c r="X18" s="38"/>
      <c r="Y18" s="78"/>
      <c r="Z18" s="78"/>
      <c r="AA18" s="78"/>
      <c r="AB18" s="78"/>
      <c r="AC18" s="78"/>
      <c r="AD18" s="78"/>
    </row>
    <row r="19" spans="1:30" x14ac:dyDescent="0.25">
      <c r="A19" s="8"/>
      <c r="B19" s="93"/>
      <c r="C19" s="38"/>
      <c r="D19" s="93"/>
      <c r="E19" s="94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33"/>
      <c r="R19" s="133"/>
      <c r="S19" s="133"/>
      <c r="T19" s="133"/>
      <c r="U19" s="133"/>
      <c r="V19" s="38"/>
      <c r="W19" s="93"/>
      <c r="X19" s="38"/>
      <c r="Y19" s="78"/>
      <c r="Z19" s="78"/>
      <c r="AA19" s="78"/>
      <c r="AB19" s="78"/>
      <c r="AC19" s="78"/>
      <c r="AD19" s="78"/>
    </row>
    <row r="20" spans="1:30" x14ac:dyDescent="0.25">
      <c r="A20" s="8"/>
      <c r="B20" s="93"/>
      <c r="C20" s="38"/>
      <c r="D20" s="93"/>
      <c r="E20" s="94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33"/>
      <c r="R20" s="133"/>
      <c r="S20" s="133"/>
      <c r="T20" s="133"/>
      <c r="U20" s="133"/>
      <c r="V20" s="38"/>
      <c r="W20" s="93"/>
      <c r="X20" s="38"/>
      <c r="Y20" s="78"/>
      <c r="Z20" s="78"/>
      <c r="AA20" s="78"/>
      <c r="AB20" s="78"/>
      <c r="AC20" s="78"/>
      <c r="AD20" s="78"/>
    </row>
    <row r="21" spans="1:30" x14ac:dyDescent="0.25">
      <c r="A21" s="8"/>
      <c r="B21" s="93"/>
      <c r="C21" s="38"/>
      <c r="D21" s="93"/>
      <c r="E21" s="94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33"/>
      <c r="R21" s="133"/>
      <c r="S21" s="133"/>
      <c r="T21" s="133"/>
      <c r="U21" s="133"/>
      <c r="V21" s="38"/>
      <c r="W21" s="93"/>
      <c r="X21" s="38"/>
      <c r="Y21" s="78"/>
      <c r="Z21" s="78"/>
      <c r="AA21" s="78"/>
      <c r="AB21" s="78"/>
      <c r="AC21" s="78"/>
      <c r="AD21" s="78"/>
    </row>
    <row r="22" spans="1:30" x14ac:dyDescent="0.25">
      <c r="A22" s="8"/>
      <c r="B22" s="93"/>
      <c r="C22" s="38"/>
      <c r="D22" s="93"/>
      <c r="E22" s="94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33"/>
      <c r="R22" s="133"/>
      <c r="S22" s="133"/>
      <c r="T22" s="133"/>
      <c r="U22" s="133"/>
      <c r="V22" s="38"/>
      <c r="W22" s="93"/>
      <c r="X22" s="38"/>
      <c r="Y22" s="78"/>
      <c r="Z22" s="78"/>
      <c r="AA22" s="78"/>
      <c r="AB22" s="78"/>
      <c r="AC22" s="78"/>
      <c r="AD22" s="78"/>
    </row>
    <row r="23" spans="1:30" x14ac:dyDescent="0.25">
      <c r="A23" s="8"/>
      <c r="B23" s="93"/>
      <c r="C23" s="38"/>
      <c r="D23" s="93"/>
      <c r="E23" s="94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33"/>
      <c r="R23" s="133"/>
      <c r="S23" s="133"/>
      <c r="T23" s="133"/>
      <c r="U23" s="133"/>
      <c r="V23" s="38"/>
      <c r="W23" s="93"/>
      <c r="X23" s="38"/>
      <c r="Y23" s="78"/>
      <c r="Z23" s="78"/>
      <c r="AA23" s="78"/>
      <c r="AB23" s="78"/>
      <c r="AC23" s="78"/>
      <c r="AD23" s="78"/>
    </row>
    <row r="24" spans="1:30" x14ac:dyDescent="0.25">
      <c r="A24" s="8"/>
      <c r="B24" s="93"/>
      <c r="C24" s="38"/>
      <c r="D24" s="93"/>
      <c r="E24" s="94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33"/>
      <c r="R24" s="133"/>
      <c r="S24" s="133"/>
      <c r="T24" s="133"/>
      <c r="U24" s="133"/>
      <c r="V24" s="38"/>
      <c r="W24" s="93"/>
      <c r="X24" s="38"/>
      <c r="Y24" s="78"/>
      <c r="Z24" s="78"/>
      <c r="AA24" s="78"/>
      <c r="AB24" s="78"/>
      <c r="AC24" s="78"/>
      <c r="AD24" s="78"/>
    </row>
    <row r="25" spans="1:30" x14ac:dyDescent="0.25">
      <c r="A25" s="8"/>
      <c r="B25" s="93"/>
      <c r="C25" s="38"/>
      <c r="D25" s="93"/>
      <c r="E25" s="94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33"/>
      <c r="R25" s="133"/>
      <c r="S25" s="133"/>
      <c r="T25" s="133"/>
      <c r="U25" s="133"/>
      <c r="V25" s="38"/>
      <c r="W25" s="93"/>
      <c r="X25" s="38"/>
      <c r="Y25" s="78"/>
      <c r="Z25" s="78"/>
      <c r="AA25" s="78"/>
      <c r="AB25" s="78"/>
      <c r="AC25" s="78"/>
      <c r="AD25" s="78"/>
    </row>
    <row r="26" spans="1:30" x14ac:dyDescent="0.25">
      <c r="A26" s="8"/>
      <c r="B26" s="93"/>
      <c r="C26" s="38"/>
      <c r="D26" s="93"/>
      <c r="E26" s="94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33"/>
      <c r="R26" s="133"/>
      <c r="S26" s="133"/>
      <c r="T26" s="133"/>
      <c r="U26" s="133"/>
      <c r="V26" s="38"/>
      <c r="W26" s="93"/>
      <c r="X26" s="38"/>
      <c r="Y26" s="78"/>
      <c r="Z26" s="78"/>
      <c r="AA26" s="78"/>
      <c r="AB26" s="78"/>
      <c r="AC26" s="78"/>
      <c r="AD26" s="78"/>
    </row>
    <row r="27" spans="1:30" x14ac:dyDescent="0.25">
      <c r="A27" s="8"/>
      <c r="B27" s="93"/>
      <c r="C27" s="38"/>
      <c r="D27" s="93"/>
      <c r="E27" s="94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33"/>
      <c r="R27" s="133"/>
      <c r="S27" s="133"/>
      <c r="T27" s="133"/>
      <c r="U27" s="133"/>
      <c r="V27" s="38"/>
      <c r="W27" s="93"/>
      <c r="X27" s="38"/>
      <c r="Y27" s="78"/>
      <c r="Z27" s="78"/>
      <c r="AA27" s="78"/>
      <c r="AB27" s="78"/>
      <c r="AC27" s="78"/>
      <c r="AD27" s="78"/>
    </row>
    <row r="28" spans="1:30" x14ac:dyDescent="0.25">
      <c r="A28" s="8"/>
      <c r="B28" s="93"/>
      <c r="C28" s="38"/>
      <c r="D28" s="93"/>
      <c r="E28" s="94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33"/>
      <c r="R28" s="133"/>
      <c r="S28" s="133"/>
      <c r="T28" s="133"/>
      <c r="U28" s="133"/>
      <c r="V28" s="38"/>
      <c r="W28" s="93"/>
      <c r="X28" s="38"/>
      <c r="Y28" s="78"/>
      <c r="Z28" s="78"/>
      <c r="AA28" s="78"/>
      <c r="AB28" s="78"/>
      <c r="AC28" s="78"/>
      <c r="AD28" s="78"/>
    </row>
    <row r="29" spans="1:30" x14ac:dyDescent="0.25">
      <c r="A29" s="8"/>
      <c r="B29" s="93"/>
      <c r="C29" s="38"/>
      <c r="D29" s="93"/>
      <c r="E29" s="94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33"/>
      <c r="R29" s="133"/>
      <c r="S29" s="133"/>
      <c r="T29" s="133"/>
      <c r="U29" s="133"/>
      <c r="V29" s="38"/>
      <c r="W29" s="93"/>
      <c r="X29" s="38"/>
      <c r="Y29" s="78"/>
      <c r="Z29" s="78"/>
      <c r="AA29" s="78"/>
      <c r="AB29" s="78"/>
      <c r="AC29" s="78"/>
      <c r="AD29" s="78"/>
    </row>
    <row r="30" spans="1:30" x14ac:dyDescent="0.25">
      <c r="A30" s="8"/>
      <c r="B30" s="93"/>
      <c r="C30" s="38"/>
      <c r="D30" s="93"/>
      <c r="E30" s="94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33"/>
      <c r="R30" s="133"/>
      <c r="S30" s="133"/>
      <c r="T30" s="133"/>
      <c r="U30" s="133"/>
      <c r="V30" s="38"/>
      <c r="W30" s="93"/>
      <c r="X30" s="38"/>
      <c r="Y30" s="78"/>
      <c r="Z30" s="78"/>
      <c r="AA30" s="78"/>
      <c r="AB30" s="78"/>
      <c r="AC30" s="78"/>
      <c r="AD30" s="78"/>
    </row>
    <row r="31" spans="1:30" x14ac:dyDescent="0.25">
      <c r="A31" s="8"/>
      <c r="B31" s="93"/>
      <c r="C31" s="38"/>
      <c r="D31" s="93"/>
      <c r="E31" s="94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33"/>
      <c r="R31" s="133"/>
      <c r="S31" s="133"/>
      <c r="T31" s="133"/>
      <c r="U31" s="133"/>
      <c r="V31" s="38"/>
      <c r="W31" s="93"/>
      <c r="X31" s="38"/>
      <c r="Y31" s="78"/>
      <c r="Z31" s="78"/>
      <c r="AA31" s="78"/>
      <c r="AB31" s="78"/>
      <c r="AC31" s="78"/>
      <c r="AD31" s="78"/>
    </row>
    <row r="32" spans="1:30" x14ac:dyDescent="0.25">
      <c r="A32" s="8"/>
      <c r="B32" s="93"/>
      <c r="C32" s="38"/>
      <c r="D32" s="93"/>
      <c r="E32" s="94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33"/>
      <c r="R32" s="133"/>
      <c r="S32" s="133"/>
      <c r="T32" s="133"/>
      <c r="U32" s="133"/>
      <c r="V32" s="38"/>
      <c r="W32" s="93"/>
      <c r="X32" s="38"/>
      <c r="Y32" s="78"/>
      <c r="Z32" s="78"/>
      <c r="AA32" s="78"/>
      <c r="AB32" s="78"/>
      <c r="AC32" s="78"/>
      <c r="AD32" s="78"/>
    </row>
    <row r="33" spans="1:30" x14ac:dyDescent="0.25">
      <c r="A33" s="8"/>
      <c r="B33" s="93"/>
      <c r="C33" s="38"/>
      <c r="D33" s="93"/>
      <c r="E33" s="94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33"/>
      <c r="R33" s="133"/>
      <c r="S33" s="133"/>
      <c r="T33" s="133"/>
      <c r="U33" s="133"/>
      <c r="V33" s="38"/>
      <c r="W33" s="93"/>
      <c r="X33" s="38"/>
      <c r="Y33" s="78"/>
      <c r="Z33" s="78"/>
      <c r="AA33" s="78"/>
      <c r="AB33" s="78"/>
      <c r="AC33" s="78"/>
      <c r="AD33" s="78"/>
    </row>
    <row r="34" spans="1:30" x14ac:dyDescent="0.25">
      <c r="A34" s="8"/>
      <c r="B34" s="93"/>
      <c r="C34" s="38"/>
      <c r="D34" s="93"/>
      <c r="E34" s="94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33"/>
      <c r="R34" s="133"/>
      <c r="S34" s="133"/>
      <c r="T34" s="133"/>
      <c r="U34" s="133"/>
      <c r="V34" s="38"/>
      <c r="W34" s="93"/>
      <c r="X34" s="38"/>
      <c r="Y34" s="78"/>
      <c r="Z34" s="78"/>
      <c r="AA34" s="78"/>
      <c r="AB34" s="78"/>
      <c r="AC34" s="78"/>
      <c r="AD34" s="78"/>
    </row>
    <row r="35" spans="1:30" x14ac:dyDescent="0.25">
      <c r="A35" s="8"/>
      <c r="B35" s="93"/>
      <c r="C35" s="38"/>
      <c r="D35" s="93"/>
      <c r="E35" s="94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33"/>
      <c r="R35" s="133"/>
      <c r="S35" s="133"/>
      <c r="T35" s="133"/>
      <c r="U35" s="133"/>
      <c r="V35" s="38"/>
      <c r="W35" s="93"/>
      <c r="X35" s="38"/>
      <c r="Y35" s="78"/>
      <c r="Z35" s="78"/>
      <c r="AA35" s="78"/>
      <c r="AB35" s="78"/>
      <c r="AC35" s="78"/>
      <c r="AD35" s="78"/>
    </row>
    <row r="36" spans="1:30" x14ac:dyDescent="0.25">
      <c r="A36" s="8"/>
      <c r="B36" s="93"/>
      <c r="C36" s="38"/>
      <c r="D36" s="93"/>
      <c r="E36" s="94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33"/>
      <c r="R36" s="133"/>
      <c r="S36" s="133"/>
      <c r="T36" s="133"/>
      <c r="U36" s="133"/>
      <c r="V36" s="38"/>
      <c r="W36" s="93"/>
      <c r="X36" s="38"/>
      <c r="Y36" s="78"/>
      <c r="Z36" s="78"/>
      <c r="AA36" s="78"/>
      <c r="AB36" s="78"/>
      <c r="AC36" s="78"/>
      <c r="AD36" s="78"/>
    </row>
    <row r="37" spans="1:30" x14ac:dyDescent="0.25">
      <c r="A37" s="8"/>
      <c r="B37" s="93"/>
      <c r="C37" s="38"/>
      <c r="D37" s="93"/>
      <c r="E37" s="94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33"/>
      <c r="R37" s="133"/>
      <c r="S37" s="133"/>
      <c r="T37" s="133"/>
      <c r="U37" s="133"/>
      <c r="V37" s="38"/>
      <c r="W37" s="93"/>
      <c r="X37" s="38"/>
      <c r="Y37" s="78"/>
      <c r="Z37" s="78"/>
      <c r="AA37" s="78"/>
      <c r="AB37" s="78"/>
      <c r="AC37" s="78"/>
      <c r="AD37" s="78"/>
    </row>
    <row r="38" spans="1:30" x14ac:dyDescent="0.25">
      <c r="A38" s="8"/>
      <c r="B38" s="93"/>
      <c r="C38" s="38"/>
      <c r="D38" s="93"/>
      <c r="E38" s="94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33"/>
      <c r="R38" s="133"/>
      <c r="S38" s="133"/>
      <c r="T38" s="133"/>
      <c r="U38" s="133"/>
      <c r="V38" s="38"/>
      <c r="W38" s="93"/>
      <c r="X38" s="38"/>
      <c r="Y38" s="78"/>
      <c r="Z38" s="78"/>
      <c r="AA38" s="78"/>
      <c r="AB38" s="78"/>
      <c r="AC38" s="78"/>
      <c r="AD38" s="78"/>
    </row>
    <row r="39" spans="1:30" x14ac:dyDescent="0.25">
      <c r="A39" s="8"/>
      <c r="B39" s="93"/>
      <c r="C39" s="38"/>
      <c r="D39" s="93"/>
      <c r="E39" s="94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33"/>
      <c r="R39" s="133"/>
      <c r="S39" s="133"/>
      <c r="T39" s="133"/>
      <c r="U39" s="133"/>
      <c r="V39" s="38"/>
      <c r="W39" s="93"/>
      <c r="X39" s="38"/>
      <c r="Y39" s="78"/>
      <c r="Z39" s="78"/>
      <c r="AA39" s="78"/>
      <c r="AB39" s="78"/>
      <c r="AC39" s="78"/>
      <c r="AD39" s="78"/>
    </row>
    <row r="40" spans="1:30" x14ac:dyDescent="0.25">
      <c r="A40" s="8"/>
      <c r="B40" s="93"/>
      <c r="C40" s="38"/>
      <c r="D40" s="93"/>
      <c r="E40" s="94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33"/>
      <c r="R40" s="133"/>
      <c r="S40" s="133"/>
      <c r="T40" s="133"/>
      <c r="U40" s="133"/>
      <c r="V40" s="38"/>
      <c r="W40" s="93"/>
      <c r="X40" s="38"/>
      <c r="Y40" s="78"/>
      <c r="Z40" s="78"/>
      <c r="AA40" s="78"/>
      <c r="AB40" s="78"/>
      <c r="AC40" s="78"/>
      <c r="AD40" s="78"/>
    </row>
    <row r="41" spans="1:30" x14ac:dyDescent="0.25">
      <c r="A41" s="8"/>
      <c r="B41" s="93"/>
      <c r="C41" s="38"/>
      <c r="D41" s="93"/>
      <c r="E41" s="94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33"/>
      <c r="R41" s="133"/>
      <c r="S41" s="133"/>
      <c r="T41" s="133"/>
      <c r="U41" s="133"/>
      <c r="V41" s="38"/>
      <c r="W41" s="93"/>
      <c r="X41" s="38"/>
      <c r="Y41" s="78"/>
      <c r="Z41" s="78"/>
      <c r="AA41" s="78"/>
      <c r="AB41" s="78"/>
      <c r="AC41" s="78"/>
      <c r="AD41" s="78"/>
    </row>
    <row r="42" spans="1:30" x14ac:dyDescent="0.25">
      <c r="A42" s="8"/>
      <c r="B42" s="93"/>
      <c r="C42" s="38"/>
      <c r="D42" s="93"/>
      <c r="E42" s="94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33"/>
      <c r="R42" s="133"/>
      <c r="S42" s="133"/>
      <c r="T42" s="133"/>
      <c r="U42" s="133"/>
      <c r="V42" s="38"/>
      <c r="W42" s="93"/>
      <c r="X42" s="38"/>
      <c r="Y42" s="78"/>
      <c r="Z42" s="78"/>
      <c r="AA42" s="78"/>
      <c r="AB42" s="78"/>
      <c r="AC42" s="78"/>
      <c r="AD42" s="78"/>
    </row>
    <row r="43" spans="1:30" x14ac:dyDescent="0.25">
      <c r="A43" s="8"/>
      <c r="B43" s="93"/>
      <c r="C43" s="38"/>
      <c r="D43" s="93"/>
      <c r="E43" s="94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33"/>
      <c r="R43" s="133"/>
      <c r="S43" s="133"/>
      <c r="T43" s="133"/>
      <c r="U43" s="133"/>
      <c r="V43" s="38"/>
      <c r="W43" s="93"/>
      <c r="X43" s="38"/>
      <c r="Y43" s="78"/>
      <c r="Z43" s="78"/>
      <c r="AA43" s="78"/>
      <c r="AB43" s="78"/>
      <c r="AC43" s="78"/>
      <c r="AD43" s="78"/>
    </row>
    <row r="44" spans="1:30" x14ac:dyDescent="0.25">
      <c r="A44" s="8"/>
      <c r="B44" s="93"/>
      <c r="C44" s="38"/>
      <c r="D44" s="93"/>
      <c r="E44" s="94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33"/>
      <c r="R44" s="133"/>
      <c r="S44" s="133"/>
      <c r="T44" s="133"/>
      <c r="U44" s="133"/>
      <c r="V44" s="38"/>
      <c r="W44" s="93"/>
      <c r="X44" s="38"/>
      <c r="Y44" s="78"/>
      <c r="Z44" s="78"/>
      <c r="AA44" s="78"/>
      <c r="AB44" s="78"/>
      <c r="AC44" s="78"/>
      <c r="AD44" s="78"/>
    </row>
    <row r="45" spans="1:30" x14ac:dyDescent="0.25">
      <c r="A45" s="8"/>
      <c r="B45" s="93"/>
      <c r="C45" s="38"/>
      <c r="D45" s="93"/>
      <c r="E45" s="94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33"/>
      <c r="R45" s="133"/>
      <c r="S45" s="133"/>
      <c r="T45" s="133"/>
      <c r="U45" s="133"/>
      <c r="V45" s="38"/>
      <c r="W45" s="93"/>
      <c r="X45" s="38"/>
      <c r="Y45" s="78"/>
      <c r="Z45" s="78"/>
      <c r="AA45" s="78"/>
      <c r="AB45" s="78"/>
      <c r="AC45" s="78"/>
      <c r="AD45" s="78"/>
    </row>
    <row r="46" spans="1:30" x14ac:dyDescent="0.25">
      <c r="A46" s="8"/>
      <c r="B46" s="93"/>
      <c r="C46" s="38"/>
      <c r="D46" s="93"/>
      <c r="E46" s="94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33"/>
      <c r="R46" s="133"/>
      <c r="S46" s="133"/>
      <c r="T46" s="133"/>
      <c r="U46" s="133"/>
      <c r="V46" s="38"/>
      <c r="W46" s="93"/>
      <c r="X46" s="38"/>
      <c r="Y46" s="78"/>
      <c r="Z46" s="78"/>
      <c r="AA46" s="78"/>
      <c r="AB46" s="78"/>
      <c r="AC46" s="78"/>
      <c r="AD46" s="78"/>
    </row>
    <row r="47" spans="1:30" x14ac:dyDescent="0.25">
      <c r="A47" s="8"/>
      <c r="B47" s="93"/>
      <c r="C47" s="38"/>
      <c r="D47" s="93"/>
      <c r="E47" s="94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33"/>
      <c r="R47" s="133"/>
      <c r="S47" s="133"/>
      <c r="T47" s="133"/>
      <c r="U47" s="133"/>
      <c r="V47" s="38"/>
      <c r="W47" s="93"/>
      <c r="X47" s="38"/>
      <c r="Y47" s="78"/>
      <c r="Z47" s="78"/>
      <c r="AA47" s="78"/>
      <c r="AB47" s="78"/>
      <c r="AC47" s="78"/>
      <c r="AD47" s="78"/>
    </row>
    <row r="48" spans="1:30" x14ac:dyDescent="0.25">
      <c r="A48" s="8"/>
      <c r="B48" s="93"/>
      <c r="C48" s="38"/>
      <c r="D48" s="93"/>
      <c r="E48" s="94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33"/>
      <c r="R48" s="133"/>
      <c r="S48" s="133"/>
      <c r="T48" s="133"/>
      <c r="U48" s="133"/>
      <c r="V48" s="38"/>
      <c r="W48" s="93"/>
      <c r="X48" s="38"/>
      <c r="Y48" s="78"/>
      <c r="Z48" s="78"/>
      <c r="AA48" s="78"/>
      <c r="AB48" s="78"/>
      <c r="AC48" s="78"/>
      <c r="AD48" s="78"/>
    </row>
    <row r="49" spans="1:30" x14ac:dyDescent="0.25">
      <c r="A49" s="8"/>
      <c r="B49" s="93"/>
      <c r="C49" s="38"/>
      <c r="D49" s="93"/>
      <c r="E49" s="94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33"/>
      <c r="R49" s="133"/>
      <c r="S49" s="133"/>
      <c r="T49" s="133"/>
      <c r="U49" s="133"/>
      <c r="V49" s="38"/>
      <c r="W49" s="93"/>
      <c r="X49" s="38"/>
      <c r="Y49" s="78"/>
      <c r="Z49" s="78"/>
      <c r="AA49" s="78"/>
      <c r="AB49" s="78"/>
      <c r="AC49" s="78"/>
      <c r="AD49" s="78"/>
    </row>
    <row r="50" spans="1:30" x14ac:dyDescent="0.25">
      <c r="A50" s="8"/>
      <c r="B50" s="93"/>
      <c r="C50" s="38"/>
      <c r="D50" s="93"/>
      <c r="E50" s="94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33"/>
      <c r="R50" s="133"/>
      <c r="S50" s="133"/>
      <c r="T50" s="133"/>
      <c r="U50" s="133"/>
      <c r="V50" s="38"/>
      <c r="W50" s="93"/>
      <c r="X50" s="38"/>
      <c r="Y50" s="78"/>
      <c r="Z50" s="78"/>
      <c r="AA50" s="78"/>
      <c r="AB50" s="78"/>
      <c r="AC50" s="78"/>
      <c r="AD50" s="78"/>
    </row>
    <row r="51" spans="1:30" x14ac:dyDescent="0.25">
      <c r="A51" s="8"/>
      <c r="B51" s="93"/>
      <c r="C51" s="38"/>
      <c r="D51" s="93"/>
      <c r="E51" s="94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33"/>
      <c r="R51" s="133"/>
      <c r="S51" s="133"/>
      <c r="T51" s="133"/>
      <c r="U51" s="133"/>
      <c r="V51" s="38"/>
      <c r="W51" s="93"/>
      <c r="X51" s="38"/>
      <c r="Y51" s="78"/>
      <c r="Z51" s="78"/>
      <c r="AA51" s="78"/>
      <c r="AB51" s="78"/>
      <c r="AC51" s="78"/>
      <c r="AD51" s="78"/>
    </row>
    <row r="52" spans="1:30" x14ac:dyDescent="0.25">
      <c r="A52" s="8"/>
      <c r="B52" s="93"/>
      <c r="C52" s="38"/>
      <c r="D52" s="93"/>
      <c r="E52" s="94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33"/>
      <c r="R52" s="133"/>
      <c r="S52" s="133"/>
      <c r="T52" s="133"/>
      <c r="U52" s="133"/>
      <c r="V52" s="38"/>
      <c r="W52" s="93"/>
      <c r="X52" s="38"/>
      <c r="Y52" s="78"/>
      <c r="Z52" s="78"/>
      <c r="AA52" s="78"/>
      <c r="AB52" s="78"/>
      <c r="AC52" s="78"/>
      <c r="AD52" s="78"/>
    </row>
    <row r="53" spans="1:30" x14ac:dyDescent="0.25">
      <c r="A53" s="8"/>
      <c r="B53" s="93"/>
      <c r="C53" s="38"/>
      <c r="D53" s="93"/>
      <c r="E53" s="94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33"/>
      <c r="R53" s="133"/>
      <c r="S53" s="133"/>
      <c r="T53" s="133"/>
      <c r="U53" s="133"/>
      <c r="V53" s="38"/>
      <c r="W53" s="93"/>
      <c r="X53" s="38"/>
      <c r="Y53" s="78"/>
      <c r="Z53" s="78"/>
      <c r="AA53" s="78"/>
      <c r="AB53" s="78"/>
      <c r="AC53" s="78"/>
      <c r="AD53" s="78"/>
    </row>
    <row r="54" spans="1:30" x14ac:dyDescent="0.25">
      <c r="A54" s="8"/>
      <c r="B54" s="93"/>
      <c r="C54" s="38"/>
      <c r="D54" s="93"/>
      <c r="E54" s="94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33"/>
      <c r="R54" s="133"/>
      <c r="S54" s="133"/>
      <c r="T54" s="133"/>
      <c r="U54" s="133"/>
      <c r="V54" s="38"/>
      <c r="W54" s="93"/>
      <c r="X54" s="38"/>
      <c r="Y54" s="78"/>
      <c r="Z54" s="78"/>
      <c r="AA54" s="78"/>
      <c r="AB54" s="78"/>
      <c r="AC54" s="78"/>
      <c r="AD54" s="78"/>
    </row>
    <row r="55" spans="1:30" x14ac:dyDescent="0.25">
      <c r="A55" s="8"/>
      <c r="B55" s="93"/>
      <c r="C55" s="38"/>
      <c r="D55" s="93"/>
      <c r="E55" s="94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33"/>
      <c r="R55" s="133"/>
      <c r="S55" s="133"/>
      <c r="T55" s="133"/>
      <c r="U55" s="133"/>
      <c r="V55" s="38"/>
      <c r="W55" s="93"/>
      <c r="X55" s="38"/>
      <c r="Y55" s="78"/>
      <c r="Z55" s="78"/>
      <c r="AA55" s="78"/>
      <c r="AB55" s="78"/>
      <c r="AC55" s="78"/>
      <c r="AD55" s="78"/>
    </row>
    <row r="56" spans="1:30" x14ac:dyDescent="0.25">
      <c r="A56" s="8"/>
      <c r="B56" s="93"/>
      <c r="C56" s="38"/>
      <c r="D56" s="93"/>
      <c r="E56" s="94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33"/>
      <c r="R56" s="133"/>
      <c r="S56" s="133"/>
      <c r="T56" s="133"/>
      <c r="U56" s="133"/>
      <c r="V56" s="38"/>
      <c r="W56" s="93"/>
      <c r="X56" s="38"/>
      <c r="Y56" s="78"/>
      <c r="Z56" s="78"/>
      <c r="AA56" s="78"/>
      <c r="AB56" s="78"/>
      <c r="AC56" s="78"/>
      <c r="AD56" s="78"/>
    </row>
    <row r="57" spans="1:30" x14ac:dyDescent="0.25">
      <c r="A57" s="8"/>
      <c r="B57" s="93"/>
      <c r="C57" s="38"/>
      <c r="D57" s="93"/>
      <c r="E57" s="94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33"/>
      <c r="R57" s="133"/>
      <c r="S57" s="133"/>
      <c r="T57" s="133"/>
      <c r="U57" s="133"/>
      <c r="V57" s="38"/>
      <c r="W57" s="93"/>
      <c r="X57" s="38"/>
      <c r="Y57" s="78"/>
      <c r="Z57" s="78"/>
      <c r="AA57" s="78"/>
      <c r="AB57" s="78"/>
      <c r="AC57" s="78"/>
      <c r="AD57" s="78"/>
    </row>
    <row r="58" spans="1:30" x14ac:dyDescent="0.25">
      <c r="A58" s="8"/>
      <c r="B58" s="93"/>
      <c r="C58" s="38"/>
      <c r="D58" s="93"/>
      <c r="E58" s="94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33"/>
      <c r="R58" s="133"/>
      <c r="S58" s="133"/>
      <c r="T58" s="133"/>
      <c r="U58" s="133"/>
      <c r="V58" s="38"/>
      <c r="W58" s="93"/>
      <c r="X58" s="38"/>
      <c r="Y58" s="78"/>
      <c r="Z58" s="78"/>
      <c r="AA58" s="78"/>
      <c r="AB58" s="78"/>
      <c r="AC58" s="78"/>
      <c r="AD58" s="78"/>
    </row>
    <row r="59" spans="1:30" x14ac:dyDescent="0.25">
      <c r="A59" s="8"/>
      <c r="B59" s="93"/>
      <c r="C59" s="38"/>
      <c r="D59" s="93"/>
      <c r="E59" s="94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33"/>
      <c r="R59" s="133"/>
      <c r="S59" s="133"/>
      <c r="T59" s="133"/>
      <c r="U59" s="133"/>
      <c r="V59" s="38"/>
      <c r="W59" s="93"/>
      <c r="X59" s="38"/>
      <c r="Y59" s="78"/>
      <c r="Z59" s="78"/>
      <c r="AA59" s="78"/>
      <c r="AB59" s="78"/>
      <c r="AC59" s="78"/>
      <c r="AD59" s="78"/>
    </row>
    <row r="60" spans="1:30" x14ac:dyDescent="0.25">
      <c r="A60" s="8"/>
      <c r="B60" s="93"/>
      <c r="C60" s="38"/>
      <c r="D60" s="93"/>
      <c r="E60" s="94"/>
      <c r="G60" s="38"/>
      <c r="H60" s="42"/>
      <c r="I60" s="38"/>
      <c r="J60" s="22"/>
      <c r="K60" s="22"/>
      <c r="L60" s="22"/>
      <c r="M60" s="38"/>
      <c r="N60" s="38"/>
      <c r="O60" s="38"/>
      <c r="P60" s="38"/>
      <c r="Q60" s="133"/>
      <c r="R60" s="133"/>
      <c r="S60" s="133"/>
      <c r="T60" s="133"/>
      <c r="U60" s="133"/>
      <c r="V60" s="38"/>
      <c r="W60" s="93"/>
      <c r="X60" s="38"/>
      <c r="Y60" s="78"/>
      <c r="Z60" s="78"/>
      <c r="AA60" s="78"/>
      <c r="AB60" s="78"/>
      <c r="AC60" s="78"/>
      <c r="AD60" s="78"/>
    </row>
    <row r="61" spans="1:30" x14ac:dyDescent="0.25">
      <c r="A61" s="8"/>
      <c r="B61" s="93"/>
      <c r="C61" s="38"/>
      <c r="D61" s="93"/>
      <c r="E61" s="94"/>
      <c r="G61" s="38"/>
      <c r="H61" s="42"/>
      <c r="I61" s="38"/>
      <c r="J61" s="22"/>
      <c r="K61" s="22"/>
      <c r="L61" s="22"/>
      <c r="M61" s="38"/>
      <c r="N61" s="38"/>
      <c r="O61" s="38"/>
      <c r="P61" s="38"/>
      <c r="Q61" s="133"/>
      <c r="R61" s="133"/>
      <c r="S61" s="133"/>
      <c r="T61" s="133"/>
      <c r="U61" s="133"/>
      <c r="V61" s="38"/>
      <c r="W61" s="93"/>
      <c r="X61" s="38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2020-09-11T13:18:58Z</dcterms:modified>
</cp:coreProperties>
</file>