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O10" i="1"/>
  <c r="O9" i="1"/>
  <c r="O8" i="1"/>
  <c r="M11" i="1"/>
  <c r="M10" i="1"/>
  <c r="M9" i="1"/>
  <c r="M8" i="1"/>
  <c r="O7" i="1"/>
  <c r="O12" i="1" s="1"/>
  <c r="M7" i="1"/>
  <c r="M12" i="1" s="1"/>
  <c r="AE12" i="1"/>
  <c r="AD12" i="1"/>
  <c r="AC12" i="1"/>
  <c r="AB12" i="1"/>
  <c r="AA12" i="1"/>
  <c r="Z12" i="1"/>
  <c r="Y12" i="1"/>
  <c r="I18" i="1" s="1"/>
  <c r="X12" i="1"/>
  <c r="H18" i="1" s="1"/>
  <c r="W12" i="1"/>
  <c r="G18" i="1" s="1"/>
  <c r="V12" i="1"/>
  <c r="F18" i="1" s="1"/>
  <c r="K18" i="1" s="1"/>
  <c r="U12" i="1"/>
  <c r="E18" i="1" s="1"/>
  <c r="T12" i="1"/>
  <c r="I17" i="1" s="1"/>
  <c r="S12" i="1"/>
  <c r="H17" i="1" s="1"/>
  <c r="L17" i="1" s="1"/>
  <c r="R12" i="1"/>
  <c r="G17" i="1" s="1"/>
  <c r="Q12" i="1"/>
  <c r="F17" i="1" s="1"/>
  <c r="P12" i="1"/>
  <c r="E17" i="1"/>
  <c r="L12" i="1"/>
  <c r="K12" i="1"/>
  <c r="J12" i="1"/>
  <c r="I12" i="1"/>
  <c r="I16" i="1"/>
  <c r="H12" i="1"/>
  <c r="H16" i="1"/>
  <c r="G12" i="1"/>
  <c r="G16" i="1"/>
  <c r="G19" i="1" s="1"/>
  <c r="F12" i="1"/>
  <c r="F16" i="1" s="1"/>
  <c r="E12" i="1"/>
  <c r="E16" i="1" s="1"/>
  <c r="E19" i="1" l="1"/>
  <c r="M16" i="1"/>
  <c r="L16" i="1"/>
  <c r="M17" i="1"/>
  <c r="I19" i="1"/>
  <c r="L18" i="1"/>
  <c r="K16" i="1"/>
  <c r="F19" i="1"/>
  <c r="K19" i="1" s="1"/>
  <c r="K17" i="1"/>
  <c r="M18" i="1"/>
  <c r="O16" i="1"/>
  <c r="O19" i="1" s="1"/>
  <c r="N12" i="1"/>
  <c r="N16" i="1" s="1"/>
  <c r="H19" i="1"/>
  <c r="L19" i="1" s="1"/>
  <c r="D13" i="1"/>
  <c r="N19" i="1" l="1"/>
  <c r="M19" i="1"/>
</calcChain>
</file>

<file path=xl/sharedStrings.xml><?xml version="1.0" encoding="utf-8"?>
<sst xmlns="http://schemas.openxmlformats.org/spreadsheetml/2006/main" count="126" uniqueCount="84">
  <si>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</si>
  <si>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</si>
  <si>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</si>
  <si>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</si>
  <si>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</si>
  <si>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</si>
  <si>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</si>
  <si>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</si>
  <si>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</si>
  <si>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</si>
  <si>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</si>
  <si>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</si>
  <si>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</si>
  <si>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</si>
  <si>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</si>
  <si>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</si>
  <si>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</si>
  <si>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</si>
  <si>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</si>
  <si>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</si>
  <si>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</si>
  <si>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</si>
  <si>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</si>
  <si>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</si>
  <si>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</si>
  <si>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</si>
  <si>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</si>
  <si>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</si>
  <si>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</si>
  <si>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</si>
  <si>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</si>
  <si>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</si>
  <si>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</si>
  <si>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</si>
  <si>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</si>
  <si>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Minna Puuronen</t>
  </si>
  <si>
    <t>SiiPe</t>
  </si>
  <si>
    <t>4.</t>
  </si>
  <si>
    <t>6.</t>
  </si>
  <si>
    <t>8.</t>
  </si>
  <si>
    <t>25.6.1985</t>
  </si>
  <si>
    <t>jatkosarja</t>
  </si>
  <si>
    <t>10.</t>
  </si>
  <si>
    <t>superpesiskarsinta</t>
  </si>
  <si>
    <t>ykköspesis</t>
  </si>
  <si>
    <t>SiiPe  = Siilinjärven Pesis  (1987)</t>
  </si>
  <si>
    <t>ENSIMMÄISET</t>
  </si>
  <si>
    <t>Ottelu</t>
  </si>
  <si>
    <t>1.  ottelu</t>
  </si>
  <si>
    <t>Lyöty juoksu</t>
  </si>
  <si>
    <t>Tuotu juoksu</t>
  </si>
  <si>
    <t>Kunnari</t>
  </si>
  <si>
    <t>16.07. 2003  Lippo - SiiPe  0-2  (1-11, 1-16)</t>
  </si>
  <si>
    <t xml:space="preserve">  18 v   0 kk 21 pv</t>
  </si>
  <si>
    <t>3.  ottelu</t>
  </si>
  <si>
    <t>16.05. 2004  TyTe - SiiPe  1-0  (4-4, 4-3)</t>
  </si>
  <si>
    <t xml:space="preserve">  18 v 10 kk 21 pv</t>
  </si>
  <si>
    <t>33.  ottelu</t>
  </si>
  <si>
    <t>06.07. 2005  SiiPe - Pesäkarhut  1-0  (9-5, 7-7)</t>
  </si>
  <si>
    <t xml:space="preserve">  20 v   0 kk 11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</si>
  <si>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</si>
  <si>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</si>
  <si>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</si>
  <si>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</si>
  <si>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</si>
  <si>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</si>
  <si>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</si>
  <si>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</si>
  <si>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</si>
  <si>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</si>
  <si>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</si>
  <si>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</si>
  <si>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</si>
  <si>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</si>
  <si>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01.08. 2003  Sotkamo</t>
  </si>
  <si>
    <t>Itä</t>
  </si>
  <si>
    <t>I p</t>
  </si>
  <si>
    <t>Leena Hakala</t>
  </si>
  <si>
    <t>1500</t>
  </si>
  <si>
    <t xml:space="preserve">  0-2  (1-3, 4-6)</t>
  </si>
  <si>
    <t>5/8</t>
  </si>
  <si>
    <t>2/4</t>
  </si>
  <si>
    <t>3/3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</si>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</sst>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2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3" xfId="0" applyFont="1" applyFill="1" applyBorder="1"/>
    <xf numFmtId="0" fontId="1" fillId="8" borderId="11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/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/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left"/>
    </xf>
    <xf numFmtId="49" fontId="1" fillId="9" borderId="12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6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49" fontId="1" fillId="9" borderId="5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15" xfId="0" applyFont="1" applyFill="1" applyBorder="1"/>
    <xf numFmtId="49" fontId="1" fillId="9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7.42578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61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3">
        <v>2001</v>
      </c>
      <c r="C4" s="64"/>
      <c r="D4" s="65" t="s">
        <v>36</v>
      </c>
      <c r="E4" s="66"/>
      <c r="F4" s="66" t="s">
        <v>44</v>
      </c>
      <c r="G4" s="67"/>
      <c r="H4" s="64"/>
      <c r="I4" s="63"/>
      <c r="J4" s="63"/>
      <c r="K4" s="63"/>
      <c r="L4" s="63"/>
      <c r="M4" s="63"/>
      <c r="N4" s="63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3">
        <v>2002</v>
      </c>
      <c r="C5" s="64"/>
      <c r="D5" s="65" t="s">
        <v>36</v>
      </c>
      <c r="E5" s="66"/>
      <c r="F5" s="66" t="s">
        <v>44</v>
      </c>
      <c r="G5" s="67"/>
      <c r="H5" s="64"/>
      <c r="I5" s="63"/>
      <c r="J5" s="63"/>
      <c r="K5" s="63"/>
      <c r="L5" s="63"/>
      <c r="M5" s="63"/>
      <c r="N5" s="63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3">
        <v>2003</v>
      </c>
      <c r="C6" s="64"/>
      <c r="D6" s="65" t="s">
        <v>36</v>
      </c>
      <c r="E6" s="66"/>
      <c r="F6" s="66" t="s">
        <v>44</v>
      </c>
      <c r="G6" s="67"/>
      <c r="H6" s="64"/>
      <c r="I6" s="63"/>
      <c r="J6" s="63"/>
      <c r="K6" s="63"/>
      <c r="L6" s="63"/>
      <c r="M6" s="63"/>
      <c r="N6" s="63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2003</v>
      </c>
      <c r="C7" s="27" t="s">
        <v>37</v>
      </c>
      <c r="D7" s="41" t="s">
        <v>36</v>
      </c>
      <c r="E7" s="27">
        <v>1</v>
      </c>
      <c r="F7" s="27">
        <v>0</v>
      </c>
      <c r="G7" s="27">
        <v>1</v>
      </c>
      <c r="H7" s="27">
        <v>0</v>
      </c>
      <c r="I7" s="27">
        <v>2</v>
      </c>
      <c r="J7" s="27">
        <v>0</v>
      </c>
      <c r="K7" s="27">
        <v>1</v>
      </c>
      <c r="L7" s="27">
        <v>0</v>
      </c>
      <c r="M7" s="27">
        <f>PRODUCT(F7+G7)</f>
        <v>1</v>
      </c>
      <c r="N7" s="29">
        <v>0.28599999999999998</v>
      </c>
      <c r="O7" s="25">
        <f>PRODUCT(I7/N7)</f>
        <v>6.9930069930069934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2004</v>
      </c>
      <c r="C8" s="27" t="s">
        <v>37</v>
      </c>
      <c r="D8" s="41" t="s">
        <v>36</v>
      </c>
      <c r="E8" s="27">
        <v>8</v>
      </c>
      <c r="F8" s="27">
        <v>0</v>
      </c>
      <c r="G8" s="27">
        <v>2</v>
      </c>
      <c r="H8" s="27">
        <v>3</v>
      </c>
      <c r="I8" s="27">
        <v>17</v>
      </c>
      <c r="J8" s="27">
        <v>14</v>
      </c>
      <c r="K8" s="27">
        <v>0</v>
      </c>
      <c r="L8" s="27">
        <v>1</v>
      </c>
      <c r="M8" s="27">
        <f>PRODUCT(F8+G8)</f>
        <v>2</v>
      </c>
      <c r="N8" s="29">
        <v>0.48599999999999999</v>
      </c>
      <c r="O8" s="25">
        <f>PRODUCT(I8/N8)</f>
        <v>34.979423868312757</v>
      </c>
      <c r="P8" s="27">
        <v>11</v>
      </c>
      <c r="Q8" s="27">
        <v>0</v>
      </c>
      <c r="R8" s="27">
        <v>1</v>
      </c>
      <c r="S8" s="27">
        <v>0</v>
      </c>
      <c r="T8" s="27">
        <v>18</v>
      </c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2005</v>
      </c>
      <c r="C9" s="27" t="s">
        <v>38</v>
      </c>
      <c r="D9" s="41" t="s">
        <v>36</v>
      </c>
      <c r="E9" s="27">
        <v>20</v>
      </c>
      <c r="F9" s="27">
        <v>1</v>
      </c>
      <c r="G9" s="27">
        <v>6</v>
      </c>
      <c r="H9" s="27">
        <v>7</v>
      </c>
      <c r="I9" s="27">
        <v>43</v>
      </c>
      <c r="J9" s="27">
        <v>14</v>
      </c>
      <c r="K9" s="27">
        <v>9</v>
      </c>
      <c r="L9" s="27">
        <v>13</v>
      </c>
      <c r="M9" s="27">
        <f>PRODUCT(F9+G9)</f>
        <v>7</v>
      </c>
      <c r="N9" s="29">
        <v>0.35799999999999998</v>
      </c>
      <c r="O9" s="25">
        <f>PRODUCT(I9/N9)</f>
        <v>120.11173184357543</v>
      </c>
      <c r="P9" s="27">
        <v>7</v>
      </c>
      <c r="Q9" s="27">
        <v>0</v>
      </c>
      <c r="R9" s="27">
        <v>3</v>
      </c>
      <c r="S9" s="27">
        <v>1</v>
      </c>
      <c r="T9" s="27">
        <v>15</v>
      </c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 t="s">
        <v>41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2006</v>
      </c>
      <c r="C10" s="27" t="s">
        <v>39</v>
      </c>
      <c r="D10" s="41" t="s">
        <v>36</v>
      </c>
      <c r="E10" s="27">
        <v>20</v>
      </c>
      <c r="F10" s="27">
        <v>0</v>
      </c>
      <c r="G10" s="27">
        <v>3</v>
      </c>
      <c r="H10" s="27">
        <v>2</v>
      </c>
      <c r="I10" s="27">
        <v>42</v>
      </c>
      <c r="J10" s="27">
        <v>9</v>
      </c>
      <c r="K10" s="27">
        <v>15</v>
      </c>
      <c r="L10" s="27">
        <v>15</v>
      </c>
      <c r="M10" s="27">
        <f>PRODUCT(F10+G10)</f>
        <v>3</v>
      </c>
      <c r="N10" s="29">
        <v>0.438</v>
      </c>
      <c r="O10" s="25">
        <f>PRODUCT(I10/N10)</f>
        <v>95.890410958904113</v>
      </c>
      <c r="P10" s="27">
        <v>6</v>
      </c>
      <c r="Q10" s="27">
        <v>0</v>
      </c>
      <c r="R10" s="27">
        <v>0</v>
      </c>
      <c r="S10" s="27">
        <v>1</v>
      </c>
      <c r="T10" s="27">
        <v>7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 t="s">
        <v>41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2007</v>
      </c>
      <c r="C11" s="27" t="s">
        <v>42</v>
      </c>
      <c r="D11" s="41" t="s">
        <v>36</v>
      </c>
      <c r="E11" s="27">
        <v>18</v>
      </c>
      <c r="F11" s="27">
        <v>0</v>
      </c>
      <c r="G11" s="27">
        <v>10</v>
      </c>
      <c r="H11" s="27">
        <v>1</v>
      </c>
      <c r="I11" s="27">
        <v>41</v>
      </c>
      <c r="J11" s="27">
        <v>4</v>
      </c>
      <c r="K11" s="27">
        <v>6</v>
      </c>
      <c r="L11" s="27">
        <v>21</v>
      </c>
      <c r="M11" s="27">
        <f>PRODUCT(F11+G11)</f>
        <v>10</v>
      </c>
      <c r="N11" s="29">
        <v>0.41399999999999998</v>
      </c>
      <c r="O11" s="25">
        <f>PRODUCT(I11/N11)</f>
        <v>99.033816425120776</v>
      </c>
      <c r="P11" s="27"/>
      <c r="Q11" s="27"/>
      <c r="R11" s="27"/>
      <c r="S11" s="27"/>
      <c r="T11" s="27"/>
      <c r="U11" s="30">
        <v>2</v>
      </c>
      <c r="V11" s="30">
        <v>0</v>
      </c>
      <c r="W11" s="30">
        <v>6</v>
      </c>
      <c r="X11" s="30">
        <v>0</v>
      </c>
      <c r="Y11" s="30">
        <v>9</v>
      </c>
      <c r="Z11" s="27"/>
      <c r="AA11" s="27"/>
      <c r="AB11" s="27"/>
      <c r="AC11" s="27"/>
      <c r="AD11" s="27"/>
      <c r="AE11" s="27"/>
      <c r="AF11" s="62" t="s">
        <v>43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67</v>
      </c>
      <c r="F12" s="19">
        <f t="shared" si="0"/>
        <v>1</v>
      </c>
      <c r="G12" s="19">
        <f t="shared" si="0"/>
        <v>22</v>
      </c>
      <c r="H12" s="19">
        <f t="shared" si="0"/>
        <v>13</v>
      </c>
      <c r="I12" s="19">
        <f t="shared" si="0"/>
        <v>145</v>
      </c>
      <c r="J12" s="19">
        <f t="shared" si="0"/>
        <v>41</v>
      </c>
      <c r="K12" s="19">
        <f t="shared" si="0"/>
        <v>31</v>
      </c>
      <c r="L12" s="19">
        <f t="shared" si="0"/>
        <v>50</v>
      </c>
      <c r="M12" s="19">
        <f t="shared" si="0"/>
        <v>23</v>
      </c>
      <c r="N12" s="31">
        <f>PRODUCT(I12/O12)</f>
        <v>0.40615291972237644</v>
      </c>
      <c r="O12" s="32">
        <f>SUM(O7:O11)</f>
        <v>357.00839008892007</v>
      </c>
      <c r="P12" s="19">
        <f t="shared" ref="P12:AE12" si="1">SUM(P4:P11)</f>
        <v>24</v>
      </c>
      <c r="Q12" s="19">
        <f t="shared" si="1"/>
        <v>0</v>
      </c>
      <c r="R12" s="19">
        <f t="shared" si="1"/>
        <v>4</v>
      </c>
      <c r="S12" s="19">
        <f t="shared" si="1"/>
        <v>2</v>
      </c>
      <c r="T12" s="19">
        <f t="shared" si="1"/>
        <v>40</v>
      </c>
      <c r="U12" s="19">
        <f t="shared" si="1"/>
        <v>2</v>
      </c>
      <c r="V12" s="19">
        <f t="shared" si="1"/>
        <v>0</v>
      </c>
      <c r="W12" s="19">
        <f t="shared" si="1"/>
        <v>6</v>
      </c>
      <c r="X12" s="19">
        <f t="shared" si="1"/>
        <v>0</v>
      </c>
      <c r="Y12" s="19">
        <f t="shared" si="1"/>
        <v>9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8" t="s">
        <v>2</v>
      </c>
      <c r="C13" s="33"/>
      <c r="D13" s="34">
        <f>SUM(F12:H12)+((I12-F12-G12)/3)+(E12/3)+(Z12*25)+(AA12*25)+(AB12*10)+(AC12*25)+(AD12*20)+(AE12*15)</f>
        <v>98.999999999999986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46</v>
      </c>
      <c r="Q15" s="13"/>
      <c r="R15" s="13"/>
      <c r="S15" s="13"/>
      <c r="T15" s="69"/>
      <c r="U15" s="69"/>
      <c r="V15" s="69"/>
      <c r="W15" s="69"/>
      <c r="X15" s="69"/>
      <c r="Y15" s="13"/>
      <c r="Z15" s="13"/>
      <c r="AA15" s="13"/>
      <c r="AB15" s="13"/>
      <c r="AC15" s="13"/>
      <c r="AD15" s="13"/>
      <c r="AE15" s="13"/>
      <c r="AF15" s="70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67</v>
      </c>
      <c r="F16" s="27">
        <f>PRODUCT(F12)</f>
        <v>1</v>
      </c>
      <c r="G16" s="27">
        <f>PRODUCT(G12)</f>
        <v>22</v>
      </c>
      <c r="H16" s="27">
        <f>PRODUCT(H12)</f>
        <v>13</v>
      </c>
      <c r="I16" s="27">
        <f>PRODUCT(I12)</f>
        <v>145</v>
      </c>
      <c r="J16" s="1"/>
      <c r="K16" s="43">
        <f>PRODUCT((F16+G16)/E16)</f>
        <v>0.34328358208955223</v>
      </c>
      <c r="L16" s="43">
        <f>PRODUCT(H16/E16)</f>
        <v>0.19402985074626866</v>
      </c>
      <c r="M16" s="43">
        <f>PRODUCT(I16/E16)</f>
        <v>2.1641791044776117</v>
      </c>
      <c r="N16" s="29">
        <f>PRODUCT(N12)</f>
        <v>0.40615291972237644</v>
      </c>
      <c r="O16" s="25">
        <f>PRODUCT(O12)</f>
        <v>357.00839008892007</v>
      </c>
      <c r="P16" s="71" t="s">
        <v>47</v>
      </c>
      <c r="Q16" s="72"/>
      <c r="R16" s="72"/>
      <c r="S16" s="73" t="s">
        <v>52</v>
      </c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4" t="s">
        <v>48</v>
      </c>
      <c r="AE16" s="73"/>
      <c r="AF16" s="75" t="s">
        <v>53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>
        <f>PRODUCT(P12)</f>
        <v>24</v>
      </c>
      <c r="F17" s="27">
        <f>PRODUCT(Q12)</f>
        <v>0</v>
      </c>
      <c r="G17" s="27">
        <f>PRODUCT(R12)</f>
        <v>4</v>
      </c>
      <c r="H17" s="27">
        <f>PRODUCT(S12)</f>
        <v>2</v>
      </c>
      <c r="I17" s="27">
        <f>PRODUCT(T12)</f>
        <v>40</v>
      </c>
      <c r="J17" s="1"/>
      <c r="K17" s="43">
        <f>PRODUCT((F17+G17)/E17)</f>
        <v>0.16666666666666666</v>
      </c>
      <c r="L17" s="43">
        <f>PRODUCT(H17/E17)</f>
        <v>8.3333333333333329E-2</v>
      </c>
      <c r="M17" s="43">
        <f>PRODUCT(I17/E17)</f>
        <v>1.6666666666666667</v>
      </c>
      <c r="N17" s="29">
        <v>0.35099999999999998</v>
      </c>
      <c r="O17" s="68">
        <v>114</v>
      </c>
      <c r="P17" s="76" t="s">
        <v>49</v>
      </c>
      <c r="Q17" s="77"/>
      <c r="R17" s="77"/>
      <c r="S17" s="78" t="s">
        <v>52</v>
      </c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9" t="s">
        <v>48</v>
      </c>
      <c r="AE17" s="78"/>
      <c r="AF17" s="80" t="s">
        <v>53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30">
        <f>PRODUCT(U12)</f>
        <v>2</v>
      </c>
      <c r="F18" s="30">
        <f>PRODUCT(V12)</f>
        <v>0</v>
      </c>
      <c r="G18" s="30">
        <f>PRODUCT(W12)</f>
        <v>6</v>
      </c>
      <c r="H18" s="30">
        <f>PRODUCT(X12)</f>
        <v>0</v>
      </c>
      <c r="I18" s="30">
        <f>PRODUCT(Y12)</f>
        <v>9</v>
      </c>
      <c r="J18" s="1"/>
      <c r="K18" s="50">
        <f>PRODUCT((F18+G18)/E18)</f>
        <v>3</v>
      </c>
      <c r="L18" s="50">
        <f>PRODUCT(H18/E18)</f>
        <v>0</v>
      </c>
      <c r="M18" s="50">
        <f>PRODUCT(I18/E18)</f>
        <v>4.5</v>
      </c>
      <c r="N18" s="51">
        <v>0.64300000000000002</v>
      </c>
      <c r="O18" s="25">
        <v>14</v>
      </c>
      <c r="P18" s="76" t="s">
        <v>50</v>
      </c>
      <c r="Q18" s="77"/>
      <c r="R18" s="77"/>
      <c r="S18" s="78" t="s">
        <v>55</v>
      </c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9" t="s">
        <v>54</v>
      </c>
      <c r="AE18" s="78"/>
      <c r="AF18" s="80" t="s">
        <v>56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93</v>
      </c>
      <c r="F19" s="19">
        <f>SUM(F16:F18)</f>
        <v>1</v>
      </c>
      <c r="G19" s="19">
        <f>SUM(G16:G18)</f>
        <v>32</v>
      </c>
      <c r="H19" s="19">
        <f>SUM(H16:H18)</f>
        <v>15</v>
      </c>
      <c r="I19" s="19">
        <f>SUM(I16:I18)</f>
        <v>194</v>
      </c>
      <c r="J19" s="1"/>
      <c r="K19" s="55">
        <f>PRODUCT((F19+G19)/E19)</f>
        <v>0.35483870967741937</v>
      </c>
      <c r="L19" s="55">
        <f>PRODUCT(H19/E19)</f>
        <v>0.16129032258064516</v>
      </c>
      <c r="M19" s="55">
        <f>PRODUCT(I19/E19)</f>
        <v>2.086021505376344</v>
      </c>
      <c r="N19" s="31">
        <f>PRODUCT(I19/O19)</f>
        <v>0.39999308045873722</v>
      </c>
      <c r="O19" s="25">
        <f>SUM(O16:O18)</f>
        <v>485.00839008892007</v>
      </c>
      <c r="P19" s="81" t="s">
        <v>51</v>
      </c>
      <c r="Q19" s="82"/>
      <c r="R19" s="82"/>
      <c r="S19" s="83" t="s">
        <v>58</v>
      </c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4" t="s">
        <v>57</v>
      </c>
      <c r="AE19" s="83"/>
      <c r="AF19" s="85" t="s">
        <v>59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34</v>
      </c>
      <c r="C21" s="1"/>
      <c r="D21" s="1" t="s">
        <v>45</v>
      </c>
      <c r="E21" s="38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56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56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56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56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56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8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7"/>
      <c r="N26" s="57"/>
      <c r="O26" s="25"/>
      <c r="P26" s="1"/>
      <c r="Q26" s="38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56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56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56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56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38"/>
      <c r="R31" s="1"/>
      <c r="S31" s="1"/>
      <c r="T31" s="25"/>
      <c r="U31" s="25"/>
      <c r="V31" s="56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7"/>
      <c r="N32" s="35"/>
      <c r="O32" s="25"/>
      <c r="P32" s="1"/>
      <c r="Q32" s="38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57"/>
      <c r="O33" s="25"/>
      <c r="P33" s="1"/>
      <c r="Q33" s="38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56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9"/>
      <c r="AH34" s="58"/>
      <c r="AI34" s="58"/>
      <c r="AJ34" s="58"/>
      <c r="AK34" s="58"/>
      <c r="AL34" s="5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6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58"/>
      <c r="AI35" s="58"/>
      <c r="AJ35" s="58"/>
      <c r="AK35" s="58"/>
      <c r="AL35" s="58"/>
    </row>
    <row r="36" spans="1:38" ht="15" customHeight="1" x14ac:dyDescent="0.25">
      <c r="A36" s="5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6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</row>
    <row r="37" spans="1:38" ht="15" customHeight="1" x14ac:dyDescent="0.25">
      <c r="A37" s="5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6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5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38"/>
      <c r="R38" s="1"/>
      <c r="S38" s="1"/>
      <c r="T38" s="25"/>
      <c r="U38" s="25"/>
      <c r="V38" s="56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9"/>
    </row>
    <row r="39" spans="1:38" ht="15" customHeight="1" x14ac:dyDescent="0.25">
      <c r="A39" s="59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35"/>
      <c r="O39" s="25"/>
      <c r="P39" s="1"/>
      <c r="Q39" s="38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9"/>
    </row>
    <row r="40" spans="1:38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38"/>
      <c r="R41" s="1"/>
      <c r="S41" s="1"/>
      <c r="T41" s="25"/>
      <c r="U41" s="25"/>
      <c r="V41" s="56"/>
      <c r="W41" s="1"/>
      <c r="X41" s="1"/>
      <c r="Y41" s="1"/>
      <c r="Z41" s="1"/>
      <c r="AA41" s="1"/>
      <c r="AB41" s="25"/>
      <c r="AC41" s="1"/>
      <c r="AD41" s="1"/>
      <c r="AE41" s="1"/>
      <c r="AF41" s="3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56"/>
      <c r="W42" s="1"/>
      <c r="X42" s="1"/>
      <c r="Y42" s="1"/>
      <c r="Z42" s="1"/>
      <c r="AA42" s="1"/>
      <c r="AB42" s="25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6"/>
      <c r="W43" s="1"/>
      <c r="X43" s="1"/>
      <c r="Y43" s="1"/>
      <c r="Z43" s="1"/>
      <c r="AA43" s="1"/>
      <c r="AB43" s="25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25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25"/>
      <c r="AC45" s="1"/>
      <c r="AD45" s="1"/>
      <c r="AE45" s="1"/>
      <c r="AF4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9.7109375" style="101" customWidth="1"/>
    <col min="3" max="3" width="21.5703125" style="102" customWidth="1"/>
    <col min="4" max="4" width="10.5703125" style="103" customWidth="1"/>
    <col min="5" max="5" width="8" style="103" customWidth="1"/>
    <col min="6" max="6" width="0.7109375" style="37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02" customWidth="1"/>
    <col min="22" max="22" width="10.85546875" style="102" customWidth="1"/>
    <col min="23" max="23" width="19.7109375" style="103" customWidth="1"/>
    <col min="24" max="24" width="9.7109375" style="102" customWidth="1"/>
    <col min="25" max="30" width="9.140625" style="104"/>
  </cols>
  <sheetData>
    <row r="1" spans="1:30" ht="18.75" x14ac:dyDescent="0.3">
      <c r="A1" s="9"/>
      <c r="B1" s="86" t="s">
        <v>60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64"/>
      <c r="Y1" s="89"/>
      <c r="Z1" s="89"/>
      <c r="AA1" s="89"/>
      <c r="AB1" s="89"/>
      <c r="AC1" s="89"/>
      <c r="AD1" s="89"/>
    </row>
    <row r="2" spans="1:30" x14ac:dyDescent="0.25">
      <c r="A2" s="9"/>
      <c r="B2" s="105" t="s">
        <v>35</v>
      </c>
      <c r="C2" s="106" t="s">
        <v>40</v>
      </c>
      <c r="D2" s="90"/>
      <c r="E2" s="9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70"/>
      <c r="Y2" s="89"/>
      <c r="Z2" s="89"/>
      <c r="AA2" s="89"/>
      <c r="AB2" s="89"/>
      <c r="AC2" s="89"/>
      <c r="AD2" s="89"/>
    </row>
    <row r="3" spans="1:30" x14ac:dyDescent="0.25">
      <c r="A3" s="9"/>
      <c r="B3" s="92" t="s">
        <v>61</v>
      </c>
      <c r="C3" s="23" t="s">
        <v>62</v>
      </c>
      <c r="D3" s="93" t="s">
        <v>63</v>
      </c>
      <c r="E3" s="94" t="s">
        <v>1</v>
      </c>
      <c r="F3" s="25"/>
      <c r="G3" s="95" t="s">
        <v>64</v>
      </c>
      <c r="H3" s="96" t="s">
        <v>65</v>
      </c>
      <c r="I3" s="96" t="s">
        <v>31</v>
      </c>
      <c r="J3" s="18" t="s">
        <v>66</v>
      </c>
      <c r="K3" s="97" t="s">
        <v>67</v>
      </c>
      <c r="L3" s="97" t="s">
        <v>68</v>
      </c>
      <c r="M3" s="95" t="s">
        <v>69</v>
      </c>
      <c r="N3" s="95" t="s">
        <v>30</v>
      </c>
      <c r="O3" s="96" t="s">
        <v>70</v>
      </c>
      <c r="P3" s="95" t="s">
        <v>65</v>
      </c>
      <c r="Q3" s="95" t="s">
        <v>3</v>
      </c>
      <c r="R3" s="95">
        <v>1</v>
      </c>
      <c r="S3" s="95">
        <v>2</v>
      </c>
      <c r="T3" s="95">
        <v>3</v>
      </c>
      <c r="U3" s="95" t="s">
        <v>71</v>
      </c>
      <c r="V3" s="18" t="s">
        <v>21</v>
      </c>
      <c r="W3" s="17" t="s">
        <v>72</v>
      </c>
      <c r="X3" s="17" t="s">
        <v>73</v>
      </c>
      <c r="Y3" s="89"/>
      <c r="Z3" s="89"/>
      <c r="AA3" s="89"/>
      <c r="AB3" s="89"/>
      <c r="AC3" s="89"/>
      <c r="AD3" s="89"/>
    </row>
    <row r="4" spans="1:30" x14ac:dyDescent="0.25">
      <c r="A4" s="9"/>
      <c r="B4" s="108" t="s">
        <v>74</v>
      </c>
      <c r="C4" s="109" t="s">
        <v>79</v>
      </c>
      <c r="D4" s="110" t="s">
        <v>75</v>
      </c>
      <c r="E4" s="111" t="s">
        <v>36</v>
      </c>
      <c r="F4" s="107"/>
      <c r="G4" s="112"/>
      <c r="H4" s="113"/>
      <c r="I4" s="114">
        <v>1</v>
      </c>
      <c r="J4" s="113" t="s">
        <v>70</v>
      </c>
      <c r="K4" s="114">
        <v>3</v>
      </c>
      <c r="L4" s="114" t="s">
        <v>76</v>
      </c>
      <c r="M4" s="114">
        <v>1</v>
      </c>
      <c r="N4" s="112"/>
      <c r="O4" s="115"/>
      <c r="P4" s="112"/>
      <c r="Q4" s="116" t="s">
        <v>80</v>
      </c>
      <c r="R4" s="116"/>
      <c r="S4" s="116" t="s">
        <v>81</v>
      </c>
      <c r="T4" s="116" t="s">
        <v>82</v>
      </c>
      <c r="U4" s="116" t="s">
        <v>83</v>
      </c>
      <c r="V4" s="117">
        <v>0.625</v>
      </c>
      <c r="W4" s="118" t="s">
        <v>77</v>
      </c>
      <c r="X4" s="119" t="s">
        <v>78</v>
      </c>
      <c r="Y4" s="89"/>
      <c r="Z4" s="89"/>
      <c r="AA4" s="89"/>
      <c r="AB4" s="89"/>
      <c r="AC4" s="89"/>
      <c r="AD4" s="89"/>
    </row>
    <row r="5" spans="1:30" x14ac:dyDescent="0.25">
      <c r="A5" s="24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6"/>
      <c r="Y5" s="89"/>
      <c r="Z5" s="89"/>
      <c r="AA5" s="89"/>
      <c r="AB5" s="89"/>
      <c r="AC5" s="89"/>
      <c r="AD5" s="89"/>
    </row>
    <row r="6" spans="1:30" x14ac:dyDescent="0.25">
      <c r="A6" s="24"/>
      <c r="B6" s="98"/>
      <c r="C6" s="1"/>
      <c r="D6" s="98"/>
      <c r="E6" s="99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8"/>
      <c r="X6" s="1"/>
      <c r="Y6" s="89"/>
      <c r="Z6" s="89"/>
      <c r="AA6" s="89"/>
      <c r="AB6" s="89"/>
      <c r="AC6" s="89"/>
      <c r="AD6" s="89"/>
    </row>
    <row r="7" spans="1:30" x14ac:dyDescent="0.25">
      <c r="A7" s="24"/>
      <c r="B7" s="98"/>
      <c r="C7" s="1"/>
      <c r="D7" s="98"/>
      <c r="E7" s="99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8"/>
      <c r="X7" s="1"/>
      <c r="Y7" s="89"/>
      <c r="Z7" s="89"/>
      <c r="AA7" s="89"/>
      <c r="AB7" s="89"/>
      <c r="AC7" s="89"/>
      <c r="AD7" s="89"/>
    </row>
    <row r="8" spans="1:30" x14ac:dyDescent="0.25">
      <c r="A8" s="24"/>
      <c r="B8" s="98"/>
      <c r="C8" s="1"/>
      <c r="D8" s="98"/>
      <c r="E8" s="99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8"/>
      <c r="X8" s="1"/>
      <c r="Y8" s="89"/>
      <c r="Z8" s="89"/>
      <c r="AA8" s="89"/>
      <c r="AB8" s="89"/>
      <c r="AC8" s="89"/>
      <c r="AD8" s="89"/>
    </row>
    <row r="9" spans="1:30" x14ac:dyDescent="0.25">
      <c r="A9" s="24"/>
      <c r="B9" s="98"/>
      <c r="C9" s="1"/>
      <c r="D9" s="98"/>
      <c r="E9" s="9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8"/>
      <c r="X9" s="1"/>
      <c r="Y9" s="89"/>
      <c r="Z9" s="89"/>
      <c r="AA9" s="89"/>
      <c r="AB9" s="89"/>
      <c r="AC9" s="89"/>
      <c r="AD9" s="89"/>
    </row>
    <row r="10" spans="1:30" x14ac:dyDescent="0.25">
      <c r="A10" s="24"/>
      <c r="B10" s="98"/>
      <c r="C10" s="1"/>
      <c r="D10" s="98"/>
      <c r="E10" s="9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8"/>
      <c r="X10" s="1"/>
      <c r="Y10" s="89"/>
      <c r="Z10" s="89"/>
      <c r="AA10" s="89"/>
      <c r="AB10" s="89"/>
      <c r="AC10" s="89"/>
      <c r="AD10" s="89"/>
    </row>
    <row r="11" spans="1:30" x14ac:dyDescent="0.25">
      <c r="A11" s="24"/>
      <c r="B11" s="98"/>
      <c r="C11" s="1"/>
      <c r="D11" s="98"/>
      <c r="E11" s="9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8"/>
      <c r="X11" s="1"/>
      <c r="Y11" s="89"/>
      <c r="Z11" s="89"/>
      <c r="AA11" s="89"/>
      <c r="AB11" s="89"/>
      <c r="AC11" s="89"/>
      <c r="AD11" s="89"/>
    </row>
    <row r="12" spans="1:30" x14ac:dyDescent="0.25">
      <c r="A12" s="24"/>
      <c r="B12" s="98"/>
      <c r="C12" s="1"/>
      <c r="D12" s="98"/>
      <c r="E12" s="9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8"/>
      <c r="X12" s="1"/>
      <c r="Y12" s="89"/>
      <c r="Z12" s="89"/>
      <c r="AA12" s="89"/>
      <c r="AB12" s="89"/>
      <c r="AC12" s="89"/>
      <c r="AD12" s="89"/>
    </row>
    <row r="13" spans="1:30" x14ac:dyDescent="0.25">
      <c r="A13" s="24"/>
      <c r="B13" s="98"/>
      <c r="C13" s="1"/>
      <c r="D13" s="98"/>
      <c r="E13" s="9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8"/>
      <c r="X13" s="1"/>
      <c r="Y13" s="89"/>
      <c r="Z13" s="89"/>
      <c r="AA13" s="89"/>
      <c r="AB13" s="89"/>
      <c r="AC13" s="89"/>
      <c r="AD13" s="89"/>
    </row>
    <row r="14" spans="1:30" x14ac:dyDescent="0.25">
      <c r="A14" s="24"/>
      <c r="B14" s="98"/>
      <c r="C14" s="1"/>
      <c r="D14" s="98"/>
      <c r="E14" s="9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8"/>
      <c r="X14" s="1"/>
      <c r="Y14" s="89"/>
      <c r="Z14" s="89"/>
      <c r="AA14" s="89"/>
      <c r="AB14" s="89"/>
      <c r="AC14" s="89"/>
      <c r="AD14" s="89"/>
    </row>
    <row r="15" spans="1:30" x14ac:dyDescent="0.25">
      <c r="A15" s="24"/>
      <c r="B15" s="98"/>
      <c r="C15" s="1"/>
      <c r="D15" s="98"/>
      <c r="E15" s="9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8"/>
      <c r="X15" s="1"/>
      <c r="Y15" s="89"/>
      <c r="Z15" s="89"/>
      <c r="AA15" s="89"/>
      <c r="AB15" s="89"/>
      <c r="AC15" s="89"/>
      <c r="AD15" s="89"/>
    </row>
    <row r="16" spans="1:30" x14ac:dyDescent="0.25">
      <c r="A16" s="24"/>
      <c r="B16" s="98"/>
      <c r="C16" s="1"/>
      <c r="D16" s="98"/>
      <c r="E16" s="9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8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98"/>
      <c r="C17" s="1"/>
      <c r="D17" s="98"/>
      <c r="E17" s="9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8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98"/>
      <c r="C18" s="1"/>
      <c r="D18" s="98"/>
      <c r="E18" s="9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8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98"/>
      <c r="C19" s="1"/>
      <c r="D19" s="98"/>
      <c r="E19" s="9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8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98"/>
      <c r="C20" s="1"/>
      <c r="D20" s="98"/>
      <c r="E20" s="9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8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98"/>
      <c r="C21" s="1"/>
      <c r="D21" s="98"/>
      <c r="E21" s="9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8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98"/>
      <c r="C22" s="1"/>
      <c r="D22" s="98"/>
      <c r="E22" s="9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8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98"/>
      <c r="C23" s="1"/>
      <c r="D23" s="98"/>
      <c r="E23" s="9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8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98"/>
      <c r="C24" s="1"/>
      <c r="D24" s="98"/>
      <c r="E24" s="9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8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98"/>
      <c r="C25" s="1"/>
      <c r="D25" s="98"/>
      <c r="E25" s="9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8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98"/>
      <c r="C26" s="1"/>
      <c r="D26" s="98"/>
      <c r="E26" s="9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8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98"/>
      <c r="C27" s="1"/>
      <c r="D27" s="98"/>
      <c r="E27" s="9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8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98"/>
      <c r="C28" s="1"/>
      <c r="D28" s="98"/>
      <c r="E28" s="9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8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98"/>
      <c r="C29" s="1"/>
      <c r="D29" s="98"/>
      <c r="E29" s="9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8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98"/>
      <c r="C30" s="1"/>
      <c r="D30" s="98"/>
      <c r="E30" s="9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8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98"/>
      <c r="C31" s="1"/>
      <c r="D31" s="98"/>
      <c r="E31" s="9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8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98"/>
      <c r="C32" s="1"/>
      <c r="D32" s="98"/>
      <c r="E32" s="9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8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98"/>
      <c r="C33" s="1"/>
      <c r="D33" s="98"/>
      <c r="E33" s="9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8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98"/>
      <c r="C34" s="1"/>
      <c r="D34" s="98"/>
      <c r="E34" s="9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8"/>
      <c r="X34" s="1"/>
      <c r="Y34" s="89"/>
      <c r="Z34" s="89"/>
      <c r="AA34" s="89"/>
      <c r="AB34" s="89"/>
      <c r="AC34" s="89"/>
      <c r="AD34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2019-01-27T19:39:52Z</dcterms:modified>
</cp:coreProperties>
</file>