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7" i="2" l="1"/>
  <c r="O17" i="2"/>
  <c r="M17" i="2"/>
  <c r="I17" i="2"/>
  <c r="G17" i="2"/>
  <c r="G24" i="1" l="1"/>
  <c r="E24" i="1"/>
  <c r="I22" i="1"/>
  <c r="I25" i="1" s="1"/>
  <c r="G22" i="1"/>
  <c r="G25" i="1" s="1"/>
  <c r="E22" i="1"/>
  <c r="E25" i="1" s="1"/>
  <c r="AJ18" i="1"/>
  <c r="AI18" i="1"/>
  <c r="AH18" i="1"/>
  <c r="AG18" i="1"/>
  <c r="AF18" i="1"/>
  <c r="AE18" i="1"/>
  <c r="AD18" i="1"/>
  <c r="AC18" i="1"/>
  <c r="H24" i="1" s="1"/>
  <c r="L24" i="1" s="1"/>
  <c r="AB18" i="1"/>
  <c r="AA18" i="1"/>
  <c r="F24" i="1" s="1"/>
  <c r="K24" i="1" s="1"/>
  <c r="Z18" i="1"/>
  <c r="Y18" i="1"/>
  <c r="X18" i="1"/>
  <c r="W18" i="1"/>
  <c r="V18" i="1"/>
  <c r="U18" i="1"/>
  <c r="L18" i="1"/>
  <c r="K18" i="1"/>
  <c r="J18" i="1"/>
  <c r="I18" i="1"/>
  <c r="H18" i="1"/>
  <c r="H22" i="1" s="1"/>
  <c r="G18" i="1"/>
  <c r="F18" i="1"/>
  <c r="F22" i="1" s="1"/>
  <c r="E18" i="1"/>
  <c r="O17" i="1"/>
  <c r="M17" i="1"/>
  <c r="T16" i="1"/>
  <c r="O16" i="1"/>
  <c r="M16" i="1"/>
  <c r="T15" i="1"/>
  <c r="O15" i="1"/>
  <c r="M15" i="1"/>
  <c r="T14" i="1"/>
  <c r="O14" i="1"/>
  <c r="M14" i="1"/>
  <c r="T13" i="1"/>
  <c r="M13" i="1"/>
  <c r="T12" i="1"/>
  <c r="M12" i="1"/>
  <c r="T11" i="1"/>
  <c r="M11" i="1"/>
  <c r="M18" i="1" s="1"/>
  <c r="T10" i="1"/>
  <c r="O9" i="1"/>
  <c r="O8" i="1"/>
  <c r="O7" i="1"/>
  <c r="O6" i="1"/>
  <c r="O5" i="1"/>
  <c r="O18" i="1" s="1"/>
  <c r="N18" i="1" l="1"/>
  <c r="N22" i="1" s="1"/>
  <c r="O22" i="1"/>
  <c r="F25" i="1"/>
  <c r="K25" i="1" s="1"/>
  <c r="K22" i="1"/>
  <c r="L22" i="1"/>
  <c r="H25" i="1"/>
  <c r="L25" i="1" s="1"/>
  <c r="M22" i="1"/>
  <c r="P8" i="2"/>
  <c r="O8" i="2"/>
  <c r="M8" i="2"/>
  <c r="I8" i="2"/>
  <c r="G8" i="2"/>
</calcChain>
</file>

<file path=xl/sharedStrings.xml><?xml version="1.0" encoding="utf-8"?>
<sst xmlns="http://schemas.openxmlformats.org/spreadsheetml/2006/main" count="307" uniqueCount="151">
  <si>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</si>
  <si>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</si>
  <si>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</si>
  <si>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</si>
  <si>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</si>
  <si>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</si>
  <si>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</si>
  <si>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</si>
  <si>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</si>
  <si>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</si>
  <si>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</si>
  <si>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</si>
  <si>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</si>
  <si>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</si>
  <si>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</si>
  <si>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</si>
  <si>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</si>
  <si>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</si>
  <si>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</si>
  <si>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</si>
  <si>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</si>
  <si>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</si>
  <si>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</si>
  <si>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</si>
  <si>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</si>
  <si>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</si>
  <si>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</si>
  <si>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</si>
  <si>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</si>
  <si>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</si>
  <si>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</si>
  <si>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</si>
  <si>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</si>
  <si>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</si>
  <si>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</si>
  <si>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</si>
  <si>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</si>
  <si>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</si>
  <si>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</si>
  <si>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</si>
  <si>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</si>
  <si>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31.1.1964</t>
  </si>
  <si>
    <t>7.-8.</t>
  </si>
  <si>
    <t>Tahko</t>
  </si>
  <si>
    <t>putoamissarja, karsinta</t>
  </si>
  <si>
    <t>7.</t>
  </si>
  <si>
    <t>----</t>
  </si>
  <si>
    <t>8.</t>
  </si>
  <si>
    <t>4.</t>
  </si>
  <si>
    <t>play off</t>
  </si>
  <si>
    <t>6.</t>
  </si>
  <si>
    <t>ViPa</t>
  </si>
  <si>
    <t>2.</t>
  </si>
  <si>
    <t>3.</t>
  </si>
  <si>
    <t>1.</t>
  </si>
  <si>
    <t>ViPa = Vihdin Pallo  (1967)</t>
  </si>
  <si>
    <t>Tahko = Hyvinkään Tahko  (1915)</t>
  </si>
  <si>
    <t>2.  ottelu</t>
  </si>
  <si>
    <t>4.  ottelu</t>
  </si>
  <si>
    <t>18.05. 1980  LäPa - Tahko  17-10</t>
  </si>
  <si>
    <t xml:space="preserve">  16 v   3 kk 18 pv</t>
  </si>
  <si>
    <t>25.05. 1980  Tahko - VaU  14-1</t>
  </si>
  <si>
    <t xml:space="preserve">  16 v   3 kk 25 pv</t>
  </si>
  <si>
    <t>01.06. 1980  Tahko - UPV  5-8</t>
  </si>
  <si>
    <t xml:space="preserve">  16 v   4 kk   1 pv</t>
  </si>
  <si>
    <t>Jaana Pulliainen os. Majuri</t>
  </si>
  <si>
    <t>L+T</t>
  </si>
  <si>
    <t>5.</t>
  </si>
  <si>
    <t>10.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</si>
  <si>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</si>
  <si>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</si>
  <si>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</si>
  <si>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</si>
  <si>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</si>
  <si>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</si>
  <si>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</si>
  <si>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</si>
  <si>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</si>
  <si>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</si>
  <si>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</si>
  <si>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</si>
  <si>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</si>
  <si>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</si>
  <si>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</si>
  <si>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</si>
  <si>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08.08. 1987  Stadion, Helsinki</t>
  </si>
  <si>
    <t xml:space="preserve">  3-2</t>
  </si>
  <si>
    <t>Länsi</t>
  </si>
  <si>
    <t>Markus Lakaniemi</t>
  </si>
  <si>
    <t>4870</t>
  </si>
  <si>
    <t>12.08. 1990  Ulvila</t>
  </si>
  <si>
    <t>10-1</t>
  </si>
  <si>
    <t>2783</t>
  </si>
  <si>
    <t>20.07. 1991  Oulu</t>
  </si>
  <si>
    <t xml:space="preserve"> 5-12</t>
  </si>
  <si>
    <t>2k</t>
  </si>
  <si>
    <t>Petri Kaijansinkko</t>
  </si>
  <si>
    <t>3495</t>
  </si>
  <si>
    <t>27.06. 1992  Vihti</t>
  </si>
  <si>
    <t xml:space="preserve"> 9-10</t>
  </si>
  <si>
    <t>2430</t>
  </si>
  <si>
    <t>23 v  7 kk  8 pv</t>
  </si>
  <si>
    <t xml:space="preserve"> ITÄ - LÄNSI - KORTTI</t>
  </si>
  <si>
    <t>NAISET</t>
  </si>
  <si>
    <t>jok</t>
  </si>
  <si>
    <t xml:space="preserve"> LIITTO - LEHDISTÖ - KORTTI</t>
  </si>
  <si>
    <t>Tulos</t>
  </si>
  <si>
    <t xml:space="preserve">  KL-%</t>
  </si>
  <si>
    <t>Liitto</t>
  </si>
  <si>
    <t>Lehdistö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</si>
  <si>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</si>
  <si>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</si>
  <si>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</si>
  <si>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</si>
  <si>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</si>
  <si>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</si>
  <si>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08.06. 1991  Vihti</t>
  </si>
  <si>
    <t>12-1</t>
  </si>
  <si>
    <t xml:space="preserve">Jari Haapanen </t>
  </si>
  <si>
    <t>16.06. 1990  Ikaalinen</t>
  </si>
  <si>
    <t xml:space="preserve">  1-2</t>
  </si>
  <si>
    <t>Markku Lähteenmäki</t>
  </si>
  <si>
    <t>21 v  4 kk  30 pv</t>
  </si>
  <si>
    <t>B-TYTÖT</t>
  </si>
  <si>
    <t>12.07. 1980  Imatra</t>
  </si>
  <si>
    <t>12-15</t>
  </si>
  <si>
    <t>Ari Skyttä</t>
  </si>
  <si>
    <t>28.06. 1981  Hyvinkää</t>
  </si>
  <si>
    <t>11-12</t>
  </si>
  <si>
    <t>vai</t>
  </si>
  <si>
    <t>0/2</t>
  </si>
  <si>
    <t>0/1</t>
  </si>
  <si>
    <t>0/0</t>
  </si>
  <si>
    <t>2/6</t>
  </si>
  <si>
    <t>2/2</t>
  </si>
  <si>
    <t>1/4</t>
  </si>
  <si>
    <t>1/1</t>
  </si>
  <si>
    <t>3/7</t>
  </si>
  <si>
    <t>1/2</t>
  </si>
  <si>
    <t>0/3</t>
  </si>
  <si>
    <t>5/12</t>
  </si>
  <si>
    <t>4/8</t>
  </si>
  <si>
    <t>1/3</t>
  </si>
  <si>
    <t>5/9</t>
  </si>
  <si>
    <t>3/5</t>
  </si>
  <si>
    <t>14/28</t>
  </si>
  <si>
    <t>7/14</t>
  </si>
  <si>
    <t>2/4</t>
  </si>
  <si>
    <t>2/5</t>
  </si>
  <si>
    <t>7/19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</si>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</sst>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/>
    <xf numFmtId="164" fontId="2" fillId="2" borderId="0" xfId="0" applyNumberFormat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5" borderId="2" xfId="1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/>
    <xf numFmtId="0" fontId="2" fillId="10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quotePrefix="1" applyNumberFormat="1" applyFont="1" applyFill="1" applyBorder="1" applyAlignment="1">
      <alignment horizontal="center"/>
    </xf>
    <xf numFmtId="0" fontId="2" fillId="10" borderId="3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/>
    </xf>
    <xf numFmtId="165" fontId="2" fillId="10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7" customWidth="1"/>
    <col min="19" max="19" width="5.7109375" style="86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65</v>
      </c>
      <c r="C1" s="2"/>
      <c r="D1" s="3"/>
      <c r="E1" s="3"/>
      <c r="F1" s="4" t="s">
        <v>41</v>
      </c>
      <c r="G1" s="5"/>
      <c r="H1" s="6"/>
      <c r="I1" s="3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1980</v>
      </c>
      <c r="C4" s="43" t="s">
        <v>42</v>
      </c>
      <c r="D4" s="41" t="s">
        <v>43</v>
      </c>
      <c r="E4" s="27">
        <v>10</v>
      </c>
      <c r="F4" s="27">
        <v>2</v>
      </c>
      <c r="G4" s="27">
        <v>4</v>
      </c>
      <c r="H4" s="27">
        <v>21</v>
      </c>
      <c r="I4" s="27"/>
      <c r="J4" s="27"/>
      <c r="K4" s="27"/>
      <c r="L4" s="27"/>
      <c r="M4" s="27"/>
      <c r="N4" s="30"/>
      <c r="O4" s="25"/>
      <c r="P4" s="19"/>
      <c r="Q4" s="19" t="s">
        <v>69</v>
      </c>
      <c r="R4" s="19"/>
      <c r="S4" s="19"/>
      <c r="U4" s="27"/>
      <c r="V4" s="27"/>
      <c r="W4" s="27"/>
      <c r="X4" s="27"/>
      <c r="Y4" s="27"/>
      <c r="Z4" s="28">
        <v>4</v>
      </c>
      <c r="AA4" s="28">
        <v>1</v>
      </c>
      <c r="AB4" s="28">
        <v>3</v>
      </c>
      <c r="AC4" s="28">
        <v>6</v>
      </c>
      <c r="AD4" s="28"/>
      <c r="AE4" s="27"/>
      <c r="AF4" s="27"/>
      <c r="AG4" s="27"/>
      <c r="AH4" s="27"/>
      <c r="AI4" s="27"/>
      <c r="AJ4" s="27"/>
      <c r="AK4" s="84" t="s">
        <v>44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1981</v>
      </c>
      <c r="C5" s="43" t="s">
        <v>48</v>
      </c>
      <c r="D5" s="41" t="s">
        <v>43</v>
      </c>
      <c r="E5" s="27">
        <v>18</v>
      </c>
      <c r="F5" s="27">
        <v>5</v>
      </c>
      <c r="G5" s="27">
        <v>16</v>
      </c>
      <c r="H5" s="27">
        <v>28</v>
      </c>
      <c r="I5" s="27">
        <v>83</v>
      </c>
      <c r="J5" s="27">
        <v>34</v>
      </c>
      <c r="K5" s="27">
        <v>16</v>
      </c>
      <c r="L5" s="27">
        <v>12</v>
      </c>
      <c r="M5" s="27">
        <v>21</v>
      </c>
      <c r="N5" s="81">
        <v>0.59712230215827333</v>
      </c>
      <c r="O5" s="25">
        <f>PRODUCT(I5/N5)</f>
        <v>139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66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1982</v>
      </c>
      <c r="C6" s="43" t="s">
        <v>53</v>
      </c>
      <c r="D6" s="41" t="s">
        <v>43</v>
      </c>
      <c r="E6" s="27">
        <v>18</v>
      </c>
      <c r="F6" s="27">
        <v>5</v>
      </c>
      <c r="G6" s="27">
        <v>26</v>
      </c>
      <c r="H6" s="27">
        <v>30</v>
      </c>
      <c r="I6" s="27">
        <v>92</v>
      </c>
      <c r="J6" s="27">
        <v>19</v>
      </c>
      <c r="K6" s="27">
        <v>23</v>
      </c>
      <c r="L6" s="27">
        <v>19</v>
      </c>
      <c r="M6" s="27">
        <v>31</v>
      </c>
      <c r="N6" s="81">
        <v>0.66923076923076918</v>
      </c>
      <c r="O6" s="25">
        <f t="shared" ref="O6:O17" si="0">PRODUCT(I6/N6)</f>
        <v>137.4712643678161</v>
      </c>
      <c r="P6" s="19" t="s">
        <v>69</v>
      </c>
      <c r="Q6" s="19"/>
      <c r="R6" s="19" t="s">
        <v>67</v>
      </c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>
        <v>1</v>
      </c>
      <c r="AK6" s="66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1983</v>
      </c>
      <c r="C7" s="43" t="s">
        <v>54</v>
      </c>
      <c r="D7" s="41" t="s">
        <v>43</v>
      </c>
      <c r="E7" s="27">
        <v>18</v>
      </c>
      <c r="F7" s="27">
        <v>1</v>
      </c>
      <c r="G7" s="27">
        <v>18</v>
      </c>
      <c r="H7" s="27">
        <v>41</v>
      </c>
      <c r="I7" s="27">
        <v>96</v>
      </c>
      <c r="J7" s="27">
        <v>35</v>
      </c>
      <c r="K7" s="27">
        <v>20</v>
      </c>
      <c r="L7" s="27">
        <v>22</v>
      </c>
      <c r="M7" s="27">
        <v>19</v>
      </c>
      <c r="N7" s="81">
        <v>0.65306122448979587</v>
      </c>
      <c r="O7" s="25">
        <f t="shared" si="0"/>
        <v>147</v>
      </c>
      <c r="P7" s="19"/>
      <c r="Q7" s="27" t="s">
        <v>53</v>
      </c>
      <c r="R7" s="19" t="s">
        <v>67</v>
      </c>
      <c r="S7" s="19" t="s">
        <v>68</v>
      </c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>
        <v>1</v>
      </c>
      <c r="AI7" s="27"/>
      <c r="AJ7" s="27"/>
      <c r="AK7" s="66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1984</v>
      </c>
      <c r="C8" s="43" t="s">
        <v>53</v>
      </c>
      <c r="D8" s="41" t="s">
        <v>43</v>
      </c>
      <c r="E8" s="27">
        <v>18</v>
      </c>
      <c r="F8" s="27">
        <v>3</v>
      </c>
      <c r="G8" s="27">
        <v>11</v>
      </c>
      <c r="H8" s="27">
        <v>26</v>
      </c>
      <c r="I8" s="27">
        <v>71</v>
      </c>
      <c r="J8" s="27">
        <v>25</v>
      </c>
      <c r="K8" s="27">
        <v>17</v>
      </c>
      <c r="L8" s="27">
        <v>15</v>
      </c>
      <c r="M8" s="27">
        <v>14</v>
      </c>
      <c r="N8" s="81">
        <v>0.55905511811023623</v>
      </c>
      <c r="O8" s="25">
        <f t="shared" si="0"/>
        <v>127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66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1985</v>
      </c>
      <c r="C9" s="43" t="s">
        <v>45</v>
      </c>
      <c r="D9" s="41" t="s">
        <v>43</v>
      </c>
      <c r="E9" s="27">
        <v>17</v>
      </c>
      <c r="F9" s="27">
        <v>1</v>
      </c>
      <c r="G9" s="27">
        <v>5</v>
      </c>
      <c r="H9" s="27">
        <v>23</v>
      </c>
      <c r="I9" s="27">
        <v>74</v>
      </c>
      <c r="J9" s="27">
        <v>34</v>
      </c>
      <c r="K9" s="27">
        <v>19</v>
      </c>
      <c r="L9" s="27">
        <v>15</v>
      </c>
      <c r="M9" s="27">
        <v>6</v>
      </c>
      <c r="N9" s="81">
        <v>0.6339285714285714</v>
      </c>
      <c r="O9" s="25">
        <f t="shared" si="0"/>
        <v>116.73239436619718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>
        <v>1</v>
      </c>
      <c r="AG9" s="27"/>
      <c r="AH9" s="27"/>
      <c r="AI9" s="27"/>
      <c r="AJ9" s="27"/>
      <c r="AK9" s="66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1986</v>
      </c>
      <c r="C10" s="43" t="s">
        <v>45</v>
      </c>
      <c r="D10" s="41" t="s">
        <v>43</v>
      </c>
      <c r="E10" s="27">
        <v>18</v>
      </c>
      <c r="F10" s="27">
        <v>8</v>
      </c>
      <c r="G10" s="27">
        <v>13</v>
      </c>
      <c r="H10" s="27">
        <v>44</v>
      </c>
      <c r="I10" s="27">
        <v>102</v>
      </c>
      <c r="J10" s="27">
        <v>38</v>
      </c>
      <c r="K10" s="27">
        <v>20</v>
      </c>
      <c r="L10" s="27">
        <v>23</v>
      </c>
      <c r="M10" s="27">
        <v>21</v>
      </c>
      <c r="N10" s="80" t="s">
        <v>46</v>
      </c>
      <c r="O10" s="25">
        <v>0</v>
      </c>
      <c r="P10" s="19"/>
      <c r="Q10" s="27" t="s">
        <v>53</v>
      </c>
      <c r="R10" s="19" t="s">
        <v>50</v>
      </c>
      <c r="S10" s="19" t="s">
        <v>68</v>
      </c>
      <c r="T10" s="25" t="e">
        <f t="shared" ref="T10:T16" si="1">PRODUCT(L10/S10)</f>
        <v>#VALUE!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>
        <v>1</v>
      </c>
      <c r="AG10" s="27"/>
      <c r="AH10" s="27"/>
      <c r="AI10" s="27"/>
      <c r="AJ10" s="27"/>
      <c r="AK10" s="66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1987</v>
      </c>
      <c r="C11" s="43" t="s">
        <v>45</v>
      </c>
      <c r="D11" s="41" t="s">
        <v>43</v>
      </c>
      <c r="E11" s="27">
        <v>18</v>
      </c>
      <c r="F11" s="27">
        <v>5</v>
      </c>
      <c r="G11" s="27">
        <v>11</v>
      </c>
      <c r="H11" s="27">
        <v>38</v>
      </c>
      <c r="I11" s="27">
        <v>92</v>
      </c>
      <c r="J11" s="27">
        <v>48</v>
      </c>
      <c r="K11" s="27">
        <v>12</v>
      </c>
      <c r="L11" s="27">
        <v>16</v>
      </c>
      <c r="M11" s="27">
        <f>PRODUCT(F11+G11)</f>
        <v>16</v>
      </c>
      <c r="N11" s="80" t="s">
        <v>46</v>
      </c>
      <c r="O11" s="25">
        <v>0</v>
      </c>
      <c r="P11" s="19"/>
      <c r="Q11" s="27" t="s">
        <v>53</v>
      </c>
      <c r="R11" s="19" t="s">
        <v>50</v>
      </c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>
        <v>1</v>
      </c>
      <c r="AF11" s="27"/>
      <c r="AG11" s="27"/>
      <c r="AH11" s="27"/>
      <c r="AI11" s="27"/>
      <c r="AJ11" s="27"/>
      <c r="AK11" s="66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1988</v>
      </c>
      <c r="C12" s="43" t="s">
        <v>47</v>
      </c>
      <c r="D12" s="41" t="s">
        <v>43</v>
      </c>
      <c r="E12" s="27">
        <v>15</v>
      </c>
      <c r="F12" s="27">
        <v>1</v>
      </c>
      <c r="G12" s="27">
        <v>13</v>
      </c>
      <c r="H12" s="27">
        <v>28</v>
      </c>
      <c r="I12" s="27">
        <v>84</v>
      </c>
      <c r="J12" s="27">
        <v>28</v>
      </c>
      <c r="K12" s="27">
        <v>27</v>
      </c>
      <c r="L12" s="27">
        <v>15</v>
      </c>
      <c r="M12" s="27">
        <f>PRODUCT(F12+G12)</f>
        <v>14</v>
      </c>
      <c r="N12" s="80" t="s">
        <v>46</v>
      </c>
      <c r="O12" s="25">
        <v>0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6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1989</v>
      </c>
      <c r="C13" s="27" t="s">
        <v>48</v>
      </c>
      <c r="D13" s="41" t="s">
        <v>43</v>
      </c>
      <c r="E13" s="27">
        <v>18</v>
      </c>
      <c r="F13" s="27">
        <v>4</v>
      </c>
      <c r="G13" s="27">
        <v>13</v>
      </c>
      <c r="H13" s="27">
        <v>40</v>
      </c>
      <c r="I13" s="27">
        <v>103</v>
      </c>
      <c r="J13" s="27">
        <v>40</v>
      </c>
      <c r="K13" s="27">
        <v>23</v>
      </c>
      <c r="L13" s="27">
        <v>23</v>
      </c>
      <c r="M13" s="27">
        <f>PRODUCT(F13+G13)</f>
        <v>17</v>
      </c>
      <c r="N13" s="80" t="s">
        <v>46</v>
      </c>
      <c r="O13" s="25">
        <v>0</v>
      </c>
      <c r="P13" s="19"/>
      <c r="Q13" s="19" t="s">
        <v>67</v>
      </c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 t="s">
        <v>49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1990</v>
      </c>
      <c r="C14" s="43" t="s">
        <v>50</v>
      </c>
      <c r="D14" s="41" t="s">
        <v>51</v>
      </c>
      <c r="E14" s="27">
        <v>22</v>
      </c>
      <c r="F14" s="27">
        <v>8</v>
      </c>
      <c r="G14" s="27">
        <v>25</v>
      </c>
      <c r="H14" s="27">
        <v>44</v>
      </c>
      <c r="I14" s="27">
        <v>138</v>
      </c>
      <c r="J14" s="27">
        <v>26</v>
      </c>
      <c r="K14" s="27">
        <v>53</v>
      </c>
      <c r="L14" s="27">
        <v>26</v>
      </c>
      <c r="M14" s="27">
        <f>SUM(F14+G14)</f>
        <v>33</v>
      </c>
      <c r="N14" s="81">
        <v>0.71099999999999997</v>
      </c>
      <c r="O14" s="25">
        <f t="shared" si="0"/>
        <v>194.09282700421943</v>
      </c>
      <c r="P14" s="19"/>
      <c r="Q14" s="19"/>
      <c r="R14" s="19"/>
      <c r="S14" s="19"/>
      <c r="T14" s="25" t="e">
        <f t="shared" si="1"/>
        <v>#DIV/0!</v>
      </c>
      <c r="U14" s="82"/>
      <c r="V14" s="27"/>
      <c r="W14" s="27"/>
      <c r="X14" s="27"/>
      <c r="Y14" s="27"/>
      <c r="Z14" s="28"/>
      <c r="AA14" s="28"/>
      <c r="AB14" s="28"/>
      <c r="AC14" s="28"/>
      <c r="AD14" s="28"/>
      <c r="AE14" s="27">
        <v>1</v>
      </c>
      <c r="AF14" s="27">
        <v>1</v>
      </c>
      <c r="AG14" s="27"/>
      <c r="AH14" s="27"/>
      <c r="AI14" s="27"/>
      <c r="AJ14" s="27"/>
      <c r="AK14" s="66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1991</v>
      </c>
      <c r="C15" s="43" t="s">
        <v>48</v>
      </c>
      <c r="D15" s="41" t="s">
        <v>51</v>
      </c>
      <c r="E15" s="27">
        <v>22</v>
      </c>
      <c r="F15" s="27">
        <v>3</v>
      </c>
      <c r="G15" s="27">
        <v>21</v>
      </c>
      <c r="H15" s="27">
        <v>38</v>
      </c>
      <c r="I15" s="27">
        <v>124</v>
      </c>
      <c r="J15" s="27">
        <v>32</v>
      </c>
      <c r="K15" s="27">
        <v>33</v>
      </c>
      <c r="L15" s="27">
        <v>35</v>
      </c>
      <c r="M15" s="27">
        <f>SUM(F15+G15)</f>
        <v>24</v>
      </c>
      <c r="N15" s="81">
        <v>0.63200000000000001</v>
      </c>
      <c r="O15" s="25">
        <f t="shared" si="0"/>
        <v>196.20253164556962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>
        <v>1</v>
      </c>
      <c r="AG15" s="83"/>
      <c r="AH15" s="27"/>
      <c r="AI15" s="27"/>
      <c r="AJ15" s="27"/>
      <c r="AK15" s="66" t="s">
        <v>49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1992</v>
      </c>
      <c r="C16" s="43" t="s">
        <v>52</v>
      </c>
      <c r="D16" s="41" t="s">
        <v>51</v>
      </c>
      <c r="E16" s="27">
        <v>20</v>
      </c>
      <c r="F16" s="27">
        <v>0</v>
      </c>
      <c r="G16" s="27">
        <v>9</v>
      </c>
      <c r="H16" s="27">
        <v>35</v>
      </c>
      <c r="I16" s="27">
        <v>90</v>
      </c>
      <c r="J16" s="27">
        <v>20</v>
      </c>
      <c r="K16" s="27">
        <v>32</v>
      </c>
      <c r="L16" s="27">
        <v>29</v>
      </c>
      <c r="M16" s="27">
        <f>SUM(F16+G16)</f>
        <v>9</v>
      </c>
      <c r="N16" s="81">
        <v>0.60499999999999998</v>
      </c>
      <c r="O16" s="25">
        <f t="shared" si="0"/>
        <v>148.7603305785124</v>
      </c>
      <c r="P16" s="19"/>
      <c r="Q16" s="19"/>
      <c r="R16" s="19"/>
      <c r="S16" s="19"/>
      <c r="T16" s="25" t="e">
        <f t="shared" si="1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>
        <v>1</v>
      </c>
      <c r="AF16" s="27"/>
      <c r="AG16" s="27"/>
      <c r="AH16" s="27"/>
      <c r="AI16" s="27">
        <v>1</v>
      </c>
      <c r="AJ16" s="27"/>
      <c r="AK16" s="66" t="s">
        <v>49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1993</v>
      </c>
      <c r="C17" s="43" t="s">
        <v>48</v>
      </c>
      <c r="D17" s="41" t="s">
        <v>51</v>
      </c>
      <c r="E17" s="27">
        <v>7</v>
      </c>
      <c r="F17" s="27">
        <v>0</v>
      </c>
      <c r="G17" s="27">
        <v>1</v>
      </c>
      <c r="H17" s="27">
        <v>4</v>
      </c>
      <c r="I17" s="27">
        <v>9</v>
      </c>
      <c r="J17" s="27">
        <v>6</v>
      </c>
      <c r="K17" s="27">
        <v>1</v>
      </c>
      <c r="L17" s="27">
        <v>1</v>
      </c>
      <c r="M17" s="27">
        <f>SUM(F17+G17)</f>
        <v>1</v>
      </c>
      <c r="N17" s="81">
        <v>0.64300000000000002</v>
      </c>
      <c r="O17" s="25">
        <f t="shared" si="0"/>
        <v>13.996889580093312</v>
      </c>
      <c r="P17" s="19"/>
      <c r="Q17" s="19"/>
      <c r="R17" s="19"/>
      <c r="S17" s="19"/>
      <c r="T17" s="1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66" t="s">
        <v>49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19">
        <f t="shared" ref="E18:M18" si="2">SUM(E4:E17)</f>
        <v>239</v>
      </c>
      <c r="F18" s="19">
        <f t="shared" si="2"/>
        <v>46</v>
      </c>
      <c r="G18" s="19">
        <f t="shared" si="2"/>
        <v>186</v>
      </c>
      <c r="H18" s="19">
        <f t="shared" si="2"/>
        <v>440</v>
      </c>
      <c r="I18" s="19">
        <f t="shared" si="2"/>
        <v>1158</v>
      </c>
      <c r="J18" s="19">
        <f t="shared" si="2"/>
        <v>385</v>
      </c>
      <c r="K18" s="19">
        <f t="shared" si="2"/>
        <v>296</v>
      </c>
      <c r="L18" s="19">
        <f t="shared" si="2"/>
        <v>251</v>
      </c>
      <c r="M18" s="19">
        <f t="shared" si="2"/>
        <v>226</v>
      </c>
      <c r="N18" s="31">
        <f>PRODUCT(776/O18)</f>
        <v>0.63593200847951536</v>
      </c>
      <c r="O18" s="32">
        <f>SUM(O5:O17)</f>
        <v>1220.2562375424079</v>
      </c>
      <c r="P18" s="19"/>
      <c r="Q18" s="19"/>
      <c r="R18" s="19"/>
      <c r="S18" s="19"/>
      <c r="T18" s="1"/>
      <c r="U18" s="19">
        <f t="shared" ref="U18:AJ18" si="3">SUM(U4:U17)</f>
        <v>0</v>
      </c>
      <c r="V18" s="19">
        <f t="shared" si="3"/>
        <v>0</v>
      </c>
      <c r="W18" s="19">
        <f t="shared" si="3"/>
        <v>0</v>
      </c>
      <c r="X18" s="19">
        <f t="shared" si="3"/>
        <v>0</v>
      </c>
      <c r="Y18" s="19">
        <f t="shared" si="3"/>
        <v>0</v>
      </c>
      <c r="Z18" s="19">
        <f t="shared" si="3"/>
        <v>4</v>
      </c>
      <c r="AA18" s="19">
        <f t="shared" si="3"/>
        <v>1</v>
      </c>
      <c r="AB18" s="19">
        <f t="shared" si="3"/>
        <v>3</v>
      </c>
      <c r="AC18" s="19">
        <f t="shared" si="3"/>
        <v>6</v>
      </c>
      <c r="AD18" s="19">
        <f t="shared" si="3"/>
        <v>0</v>
      </c>
      <c r="AE18" s="19">
        <f t="shared" si="3"/>
        <v>4</v>
      </c>
      <c r="AF18" s="19">
        <f t="shared" si="3"/>
        <v>4</v>
      </c>
      <c r="AG18" s="19">
        <f t="shared" si="3"/>
        <v>0</v>
      </c>
      <c r="AH18" s="19">
        <f t="shared" si="3"/>
        <v>1</v>
      </c>
      <c r="AI18" s="19">
        <f t="shared" si="3"/>
        <v>1</v>
      </c>
      <c r="AJ18" s="19">
        <f t="shared" si="3"/>
        <v>2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v>1355.3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78"/>
      <c r="D20" s="79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38</v>
      </c>
      <c r="O21" s="25"/>
      <c r="P21" s="41" t="s">
        <v>33</v>
      </c>
      <c r="Q21" s="13"/>
      <c r="R21" s="13"/>
      <c r="S21" s="13"/>
      <c r="T21" s="42"/>
      <c r="U21" s="42"/>
      <c r="V21" s="42"/>
      <c r="W21" s="42"/>
      <c r="X21" s="42"/>
      <c r="Y21" s="13"/>
      <c r="Z21" s="13"/>
      <c r="AA21" s="13"/>
      <c r="AB21" s="13"/>
      <c r="AC21" s="42"/>
      <c r="AD21" s="13"/>
      <c r="AE21" s="13"/>
      <c r="AF21" s="13"/>
      <c r="AG21" s="13"/>
      <c r="AH21" s="13"/>
      <c r="AI21" s="13"/>
      <c r="AJ21" s="13"/>
      <c r="AK21" s="4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17</v>
      </c>
      <c r="C22" s="13"/>
      <c r="D22" s="44"/>
      <c r="E22" s="27">
        <f>PRODUCT(E18)</f>
        <v>239</v>
      </c>
      <c r="F22" s="27">
        <f>PRODUCT(F18)</f>
        <v>46</v>
      </c>
      <c r="G22" s="27">
        <f>PRODUCT(G18)</f>
        <v>186</v>
      </c>
      <c r="H22" s="27">
        <f>PRODUCT(H18)</f>
        <v>440</v>
      </c>
      <c r="I22" s="27">
        <f>PRODUCT(I18)</f>
        <v>1158</v>
      </c>
      <c r="J22" s="1"/>
      <c r="K22" s="45">
        <f>PRODUCT((F22+G22)/E22)</f>
        <v>0.97071129707112969</v>
      </c>
      <c r="L22" s="45">
        <f>PRODUCT(H22/E22)</f>
        <v>1.8410041841004183</v>
      </c>
      <c r="M22" s="45">
        <f>PRODUCT(I22/229)</f>
        <v>5.0567685589519646</v>
      </c>
      <c r="N22" s="30">
        <f>PRODUCT(N18)</f>
        <v>0.63593200847951536</v>
      </c>
      <c r="O22" s="25">
        <f>PRODUCT(O18)</f>
        <v>1220.2562375424079</v>
      </c>
      <c r="P22" s="46" t="s">
        <v>34</v>
      </c>
      <c r="Q22" s="47"/>
      <c r="R22" s="47"/>
      <c r="S22" s="48" t="s">
        <v>59</v>
      </c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 t="s">
        <v>39</v>
      </c>
      <c r="AE22" s="48"/>
      <c r="AF22" s="48" t="s">
        <v>60</v>
      </c>
      <c r="AG22" s="48"/>
      <c r="AH22" s="48"/>
      <c r="AI22" s="48"/>
      <c r="AJ22" s="49"/>
      <c r="AK22" s="50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1" t="s">
        <v>18</v>
      </c>
      <c r="C23" s="52"/>
      <c r="D23" s="53"/>
      <c r="E23" s="27"/>
      <c r="F23" s="27"/>
      <c r="G23" s="27"/>
      <c r="H23" s="27"/>
      <c r="I23" s="27"/>
      <c r="J23" s="1"/>
      <c r="K23" s="45"/>
      <c r="L23" s="45"/>
      <c r="M23" s="45"/>
      <c r="N23" s="30"/>
      <c r="O23" s="25"/>
      <c r="P23" s="54" t="s">
        <v>35</v>
      </c>
      <c r="Q23" s="55"/>
      <c r="R23" s="55"/>
      <c r="S23" s="56" t="s">
        <v>61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57</v>
      </c>
      <c r="AE23" s="56"/>
      <c r="AF23" s="56" t="s">
        <v>62</v>
      </c>
      <c r="AG23" s="56"/>
      <c r="AH23" s="56"/>
      <c r="AI23" s="56"/>
      <c r="AJ23" s="57"/>
      <c r="AK23" s="58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9" t="s">
        <v>19</v>
      </c>
      <c r="C24" s="60"/>
      <c r="D24" s="61"/>
      <c r="E24" s="28">
        <f>PRODUCT(Z18)</f>
        <v>4</v>
      </c>
      <c r="F24" s="28">
        <f>PRODUCT(AA18)</f>
        <v>1</v>
      </c>
      <c r="G24" s="28">
        <f>PRODUCT(AB18)</f>
        <v>3</v>
      </c>
      <c r="H24" s="28">
        <f>PRODUCT(AC18)</f>
        <v>6</v>
      </c>
      <c r="I24" s="28"/>
      <c r="J24" s="1"/>
      <c r="K24" s="62">
        <f>PRODUCT((F24+G24)/E24)</f>
        <v>1</v>
      </c>
      <c r="L24" s="62">
        <f>PRODUCT(H24/E24)</f>
        <v>1.5</v>
      </c>
      <c r="M24" s="62"/>
      <c r="N24" s="63"/>
      <c r="O24" s="25"/>
      <c r="P24" s="54" t="s">
        <v>36</v>
      </c>
      <c r="Q24" s="55"/>
      <c r="R24" s="55"/>
      <c r="S24" s="56" t="s">
        <v>59</v>
      </c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7" t="s">
        <v>39</v>
      </c>
      <c r="AE24" s="56"/>
      <c r="AF24" s="56" t="s">
        <v>60</v>
      </c>
      <c r="AG24" s="56"/>
      <c r="AH24" s="56"/>
      <c r="AI24" s="56"/>
      <c r="AJ24" s="57"/>
      <c r="AK24" s="5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4" t="s">
        <v>20</v>
      </c>
      <c r="C25" s="65"/>
      <c r="D25" s="66"/>
      <c r="E25" s="19">
        <f>SUM(E22:E24)</f>
        <v>243</v>
      </c>
      <c r="F25" s="19">
        <f>SUM(F22:F24)</f>
        <v>47</v>
      </c>
      <c r="G25" s="19">
        <f>SUM(G22:G24)</f>
        <v>189</v>
      </c>
      <c r="H25" s="19">
        <f>SUM(H22:H24)</f>
        <v>446</v>
      </c>
      <c r="I25" s="19">
        <f>SUM(I22:I24)</f>
        <v>1158</v>
      </c>
      <c r="J25" s="1"/>
      <c r="K25" s="67">
        <f>PRODUCT((F25+G25)/E25)</f>
        <v>0.9711934156378601</v>
      </c>
      <c r="L25" s="67">
        <f>PRODUCT(H25/E25)</f>
        <v>1.8353909465020577</v>
      </c>
      <c r="M25" s="67">
        <v>5.0599999999999996</v>
      </c>
      <c r="N25" s="31"/>
      <c r="O25" s="25"/>
      <c r="P25" s="68" t="s">
        <v>37</v>
      </c>
      <c r="Q25" s="69"/>
      <c r="R25" s="69"/>
      <c r="S25" s="70" t="s">
        <v>63</v>
      </c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1" t="s">
        <v>58</v>
      </c>
      <c r="AE25" s="70"/>
      <c r="AF25" s="70" t="s">
        <v>64</v>
      </c>
      <c r="AG25" s="70"/>
      <c r="AH25" s="70"/>
      <c r="AI25" s="70"/>
      <c r="AJ25" s="71"/>
      <c r="AK25" s="72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38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 t="s">
        <v>40</v>
      </c>
      <c r="C27" s="1"/>
      <c r="D27" s="1" t="s">
        <v>56</v>
      </c>
      <c r="E27" s="1"/>
      <c r="F27" s="1"/>
      <c r="G27" s="38"/>
      <c r="H27" s="38"/>
      <c r="I27" s="38"/>
      <c r="J27" s="38"/>
      <c r="K27" s="38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55</v>
      </c>
      <c r="E28" s="1"/>
      <c r="F28" s="1"/>
      <c r="G28" s="38"/>
      <c r="H28" s="38"/>
      <c r="I28" s="38"/>
      <c r="J28" s="38"/>
      <c r="K28" s="38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38"/>
      <c r="H29" s="38"/>
      <c r="I29" s="38"/>
      <c r="J29" s="38"/>
      <c r="K29" s="38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4"/>
      <c r="N31" s="74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4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4"/>
      <c r="N38" s="74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75"/>
      <c r="AN39" s="75"/>
      <c r="AO39" s="75"/>
      <c r="AP39" s="75"/>
      <c r="AQ39" s="75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  <c r="AM40" s="75"/>
      <c r="AN40" s="75"/>
      <c r="AO40" s="75"/>
      <c r="AP40" s="75"/>
      <c r="AQ40" s="75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73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76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4"/>
      <c r="N44" s="35"/>
      <c r="O44" s="25"/>
      <c r="P44" s="9"/>
      <c r="Q44" s="9"/>
      <c r="R44" s="9"/>
      <c r="S44" s="1"/>
      <c r="T44" s="25"/>
      <c r="U44" s="1"/>
      <c r="V44" s="38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9"/>
      <c r="Q45" s="9"/>
      <c r="R45" s="9"/>
      <c r="S45" s="1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9"/>
      <c r="Q46" s="9"/>
      <c r="R46" s="9"/>
      <c r="S46" s="1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9"/>
      <c r="Q47" s="9"/>
      <c r="R47" s="9"/>
      <c r="S47" s="1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9"/>
      <c r="Q49" s="9"/>
      <c r="R49" s="9"/>
      <c r="S49" s="1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9"/>
      <c r="Q50" s="9"/>
      <c r="R50" s="9"/>
      <c r="S50" s="1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P51" s="9"/>
      <c r="Q51" s="9"/>
      <c r="R51" s="9"/>
      <c r="S51" s="1"/>
      <c r="T51" s="25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</row>
    <row r="75" spans="16:20" ht="15" customHeight="1" x14ac:dyDescent="0.25">
      <c r="P75" s="9"/>
      <c r="Q75" s="9"/>
      <c r="R75" s="9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9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0" style="128" customWidth="1"/>
    <col min="3" max="3" width="17.5703125" style="86" customWidth="1"/>
    <col min="4" max="4" width="10.5703125" style="129" customWidth="1"/>
    <col min="5" max="5" width="10.28515625" style="129" customWidth="1"/>
    <col min="6" max="6" width="0.7109375" style="37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97" customWidth="1"/>
    <col min="22" max="22" width="11" style="86" customWidth="1"/>
    <col min="23" max="23" width="24.140625" style="129" customWidth="1"/>
    <col min="24" max="24" width="9.42578125" style="86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9" t="s">
        <v>102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87"/>
      <c r="R1" s="187"/>
      <c r="S1" s="187"/>
      <c r="T1" s="187"/>
      <c r="U1" s="187"/>
      <c r="V1" s="88"/>
      <c r="W1" s="89"/>
      <c r="X1" s="90"/>
      <c r="Y1" s="91"/>
      <c r="Z1" s="91"/>
      <c r="AA1" s="91"/>
      <c r="AB1" s="91"/>
      <c r="AC1" s="91"/>
      <c r="AD1" s="91"/>
    </row>
    <row r="2" spans="1:32" x14ac:dyDescent="0.25">
      <c r="A2" s="9"/>
      <c r="B2" s="11" t="s">
        <v>65</v>
      </c>
      <c r="C2" s="4" t="s">
        <v>41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88"/>
      <c r="R2" s="188"/>
      <c r="S2" s="188"/>
      <c r="T2" s="188"/>
      <c r="U2" s="188"/>
      <c r="V2" s="12"/>
      <c r="W2" s="92"/>
      <c r="X2" s="43"/>
      <c r="Y2" s="91"/>
      <c r="Z2" s="91"/>
      <c r="AA2" s="91"/>
      <c r="AB2" s="91"/>
      <c r="AC2" s="91"/>
      <c r="AD2" s="91"/>
    </row>
    <row r="3" spans="1:32" x14ac:dyDescent="0.25">
      <c r="A3" s="9"/>
      <c r="B3" s="94" t="s">
        <v>103</v>
      </c>
      <c r="C3" s="23" t="s">
        <v>70</v>
      </c>
      <c r="D3" s="95" t="s">
        <v>71</v>
      </c>
      <c r="E3" s="96" t="s">
        <v>1</v>
      </c>
      <c r="F3" s="25"/>
      <c r="G3" s="97" t="s">
        <v>72</v>
      </c>
      <c r="H3" s="98" t="s">
        <v>73</v>
      </c>
      <c r="I3" s="98" t="s">
        <v>31</v>
      </c>
      <c r="J3" s="18" t="s">
        <v>74</v>
      </c>
      <c r="K3" s="99" t="s">
        <v>75</v>
      </c>
      <c r="L3" s="99" t="s">
        <v>76</v>
      </c>
      <c r="M3" s="97" t="s">
        <v>77</v>
      </c>
      <c r="N3" s="97" t="s">
        <v>30</v>
      </c>
      <c r="O3" s="98" t="s">
        <v>78</v>
      </c>
      <c r="P3" s="97" t="s">
        <v>73</v>
      </c>
      <c r="Q3" s="189" t="s">
        <v>3</v>
      </c>
      <c r="R3" s="189">
        <v>1</v>
      </c>
      <c r="S3" s="189">
        <v>2</v>
      </c>
      <c r="T3" s="189">
        <v>3</v>
      </c>
      <c r="U3" s="189" t="s">
        <v>79</v>
      </c>
      <c r="V3" s="18" t="s">
        <v>21</v>
      </c>
      <c r="W3" s="17" t="s">
        <v>80</v>
      </c>
      <c r="X3" s="17" t="s">
        <v>81</v>
      </c>
      <c r="Y3" s="91"/>
      <c r="Z3" s="91"/>
      <c r="AA3" s="91"/>
      <c r="AB3" s="91"/>
      <c r="AC3" s="91"/>
      <c r="AD3" s="91"/>
    </row>
    <row r="4" spans="1:32" x14ac:dyDescent="0.25">
      <c r="A4" s="131"/>
      <c r="B4" s="154" t="s">
        <v>85</v>
      </c>
      <c r="C4" s="132" t="s">
        <v>86</v>
      </c>
      <c r="D4" s="133" t="s">
        <v>87</v>
      </c>
      <c r="E4" s="153" t="s">
        <v>43</v>
      </c>
      <c r="F4" s="182"/>
      <c r="G4" s="134"/>
      <c r="H4" s="135"/>
      <c r="I4" s="134">
        <v>1</v>
      </c>
      <c r="J4" s="136"/>
      <c r="K4" s="136" t="s">
        <v>104</v>
      </c>
      <c r="L4" s="136"/>
      <c r="M4" s="136">
        <v>1</v>
      </c>
      <c r="N4" s="134"/>
      <c r="O4" s="135"/>
      <c r="P4" s="134"/>
      <c r="Q4" s="156" t="s">
        <v>138</v>
      </c>
      <c r="R4" s="156" t="s">
        <v>138</v>
      </c>
      <c r="S4" s="156"/>
      <c r="T4" s="156"/>
      <c r="U4" s="156"/>
      <c r="V4" s="137">
        <v>0.5</v>
      </c>
      <c r="W4" s="143" t="s">
        <v>88</v>
      </c>
      <c r="X4" s="138" t="s">
        <v>89</v>
      </c>
      <c r="Y4" s="91"/>
      <c r="Z4" s="91"/>
      <c r="AA4" s="91"/>
      <c r="AB4" s="91"/>
      <c r="AC4" s="91"/>
      <c r="AD4" s="91"/>
    </row>
    <row r="5" spans="1:32" x14ac:dyDescent="0.25">
      <c r="A5" s="131"/>
      <c r="B5" s="183" t="s">
        <v>90</v>
      </c>
      <c r="C5" s="101" t="s">
        <v>91</v>
      </c>
      <c r="D5" s="100" t="s">
        <v>82</v>
      </c>
      <c r="E5" s="184" t="s">
        <v>51</v>
      </c>
      <c r="F5" s="182"/>
      <c r="G5" s="102">
        <v>1</v>
      </c>
      <c r="H5" s="103"/>
      <c r="I5" s="102"/>
      <c r="J5" s="104" t="s">
        <v>95</v>
      </c>
      <c r="K5" s="104">
        <v>1</v>
      </c>
      <c r="L5" s="104"/>
      <c r="M5" s="104">
        <v>1</v>
      </c>
      <c r="N5" s="102"/>
      <c r="O5" s="103"/>
      <c r="P5" s="102">
        <v>2</v>
      </c>
      <c r="Q5" s="185" t="s">
        <v>140</v>
      </c>
      <c r="R5" s="185" t="s">
        <v>141</v>
      </c>
      <c r="S5" s="185" t="s">
        <v>142</v>
      </c>
      <c r="T5" s="185"/>
      <c r="U5" s="185" t="s">
        <v>131</v>
      </c>
      <c r="V5" s="105">
        <v>0.41666666666666669</v>
      </c>
      <c r="W5" s="186" t="s">
        <v>83</v>
      </c>
      <c r="X5" s="106" t="s">
        <v>92</v>
      </c>
      <c r="Y5" s="91"/>
      <c r="Z5" s="91"/>
      <c r="AA5" s="91"/>
      <c r="AB5" s="91"/>
      <c r="AC5" s="91"/>
      <c r="AD5" s="91"/>
    </row>
    <row r="6" spans="1:32" x14ac:dyDescent="0.25">
      <c r="A6" s="131"/>
      <c r="B6" s="183" t="s">
        <v>93</v>
      </c>
      <c r="C6" s="101" t="s">
        <v>94</v>
      </c>
      <c r="D6" s="100" t="s">
        <v>82</v>
      </c>
      <c r="E6" s="184" t="s">
        <v>51</v>
      </c>
      <c r="F6" s="182"/>
      <c r="G6" s="102"/>
      <c r="H6" s="103"/>
      <c r="I6" s="102">
        <v>1</v>
      </c>
      <c r="J6" s="104" t="s">
        <v>95</v>
      </c>
      <c r="K6" s="104">
        <v>5</v>
      </c>
      <c r="L6" s="104"/>
      <c r="M6" s="104">
        <v>1</v>
      </c>
      <c r="N6" s="102"/>
      <c r="O6" s="103">
        <v>1</v>
      </c>
      <c r="P6" s="102"/>
      <c r="Q6" s="185" t="s">
        <v>143</v>
      </c>
      <c r="R6" s="185" t="s">
        <v>134</v>
      </c>
      <c r="S6" s="185" t="s">
        <v>136</v>
      </c>
      <c r="T6" s="185" t="s">
        <v>135</v>
      </c>
      <c r="U6" s="185" t="s">
        <v>138</v>
      </c>
      <c r="V6" s="105">
        <v>0.55555555555555558</v>
      </c>
      <c r="W6" s="186" t="s">
        <v>96</v>
      </c>
      <c r="X6" s="106" t="s">
        <v>97</v>
      </c>
      <c r="Y6" s="91"/>
      <c r="Z6" s="91"/>
      <c r="AA6" s="91"/>
      <c r="AB6" s="91"/>
      <c r="AC6" s="91"/>
      <c r="AD6" s="91"/>
    </row>
    <row r="7" spans="1:32" x14ac:dyDescent="0.25">
      <c r="A7" s="131"/>
      <c r="B7" s="154" t="s">
        <v>98</v>
      </c>
      <c r="C7" s="132" t="s">
        <v>99</v>
      </c>
      <c r="D7" s="133" t="s">
        <v>87</v>
      </c>
      <c r="E7" s="153" t="s">
        <v>51</v>
      </c>
      <c r="F7" s="182"/>
      <c r="G7" s="134">
        <v>1</v>
      </c>
      <c r="H7" s="135"/>
      <c r="I7" s="134"/>
      <c r="J7" s="136"/>
      <c r="K7" s="136" t="s">
        <v>104</v>
      </c>
      <c r="L7" s="136"/>
      <c r="M7" s="136">
        <v>1</v>
      </c>
      <c r="N7" s="134"/>
      <c r="O7" s="135">
        <v>2</v>
      </c>
      <c r="P7" s="134"/>
      <c r="Q7" s="156" t="s">
        <v>144</v>
      </c>
      <c r="R7" s="156" t="s">
        <v>130</v>
      </c>
      <c r="S7" s="156"/>
      <c r="T7" s="156" t="s">
        <v>136</v>
      </c>
      <c r="U7" s="156" t="s">
        <v>134</v>
      </c>
      <c r="V7" s="137">
        <v>0.6</v>
      </c>
      <c r="W7" s="143" t="s">
        <v>96</v>
      </c>
      <c r="X7" s="138" t="s">
        <v>100</v>
      </c>
      <c r="Y7" s="91"/>
      <c r="Z7" s="91"/>
      <c r="AA7" s="91"/>
      <c r="AB7" s="91"/>
      <c r="AC7" s="91"/>
      <c r="AD7" s="91"/>
    </row>
    <row r="8" spans="1:32" x14ac:dyDescent="0.25">
      <c r="A8" s="24"/>
      <c r="B8" s="23" t="s">
        <v>9</v>
      </c>
      <c r="C8" s="18"/>
      <c r="D8" s="17"/>
      <c r="E8" s="107"/>
      <c r="F8" s="108"/>
      <c r="G8" s="19">
        <f>SUM(G4:G7)</f>
        <v>2</v>
      </c>
      <c r="H8" s="19"/>
      <c r="I8" s="19">
        <f>SUM(I4:I7)</f>
        <v>2</v>
      </c>
      <c r="J8" s="18"/>
      <c r="K8" s="18"/>
      <c r="L8" s="18"/>
      <c r="M8" s="19">
        <f t="shared" ref="M8:U8" si="0">SUM(M4:M7)</f>
        <v>4</v>
      </c>
      <c r="N8" s="19"/>
      <c r="O8" s="19">
        <f t="shared" si="0"/>
        <v>3</v>
      </c>
      <c r="P8" s="19">
        <f t="shared" si="0"/>
        <v>2</v>
      </c>
      <c r="Q8" s="110" t="s">
        <v>145</v>
      </c>
      <c r="R8" s="110" t="s">
        <v>146</v>
      </c>
      <c r="S8" s="110" t="s">
        <v>147</v>
      </c>
      <c r="T8" s="110" t="s">
        <v>148</v>
      </c>
      <c r="U8" s="110" t="s">
        <v>144</v>
      </c>
      <c r="V8" s="31">
        <v>0.5</v>
      </c>
      <c r="W8" s="109"/>
      <c r="X8" s="110"/>
      <c r="Y8" s="91"/>
      <c r="Z8" s="91"/>
      <c r="AA8" s="91"/>
      <c r="AB8" s="91"/>
      <c r="AC8" s="91"/>
      <c r="AD8" s="91"/>
    </row>
    <row r="9" spans="1:32" x14ac:dyDescent="0.25">
      <c r="A9" s="24"/>
      <c r="B9" s="111" t="s">
        <v>84</v>
      </c>
      <c r="C9" s="112" t="s">
        <v>101</v>
      </c>
      <c r="D9" s="113"/>
      <c r="E9" s="114"/>
      <c r="F9" s="115"/>
      <c r="G9" s="116"/>
      <c r="H9" s="116"/>
      <c r="I9" s="116"/>
      <c r="J9" s="117"/>
      <c r="K9" s="117"/>
      <c r="L9" s="117"/>
      <c r="M9" s="116"/>
      <c r="N9" s="116"/>
      <c r="O9" s="116"/>
      <c r="P9" s="116"/>
      <c r="Q9" s="190"/>
      <c r="R9" s="190"/>
      <c r="S9" s="190"/>
      <c r="T9" s="190"/>
      <c r="U9" s="190"/>
      <c r="V9" s="116"/>
      <c r="W9" s="113"/>
      <c r="X9" s="118"/>
      <c r="Y9" s="91"/>
      <c r="Z9" s="91"/>
      <c r="AA9" s="91"/>
      <c r="AB9" s="91"/>
      <c r="AC9" s="91"/>
      <c r="AD9" s="91"/>
    </row>
    <row r="10" spans="1:32" x14ac:dyDescent="0.25">
      <c r="A10" s="24"/>
      <c r="B10" s="119"/>
      <c r="C10" s="120"/>
      <c r="D10" s="120"/>
      <c r="E10" s="140"/>
      <c r="F10" s="140"/>
      <c r="G10" s="122"/>
      <c r="H10" s="123"/>
      <c r="I10" s="121"/>
      <c r="J10" s="123"/>
      <c r="K10" s="121"/>
      <c r="L10" s="123"/>
      <c r="M10" s="121"/>
      <c r="N10" s="121"/>
      <c r="O10" s="121"/>
      <c r="P10" s="121"/>
      <c r="Q10" s="191"/>
      <c r="R10" s="191"/>
      <c r="S10" s="191"/>
      <c r="T10" s="191"/>
      <c r="U10" s="191"/>
      <c r="V10" s="121"/>
      <c r="W10" s="121"/>
      <c r="X10" s="124"/>
      <c r="Y10" s="91"/>
      <c r="Z10" s="91"/>
      <c r="AA10" s="91"/>
      <c r="AB10" s="91"/>
      <c r="AC10" s="91"/>
      <c r="AD10" s="91"/>
    </row>
    <row r="11" spans="1:32" s="127" customFormat="1" ht="18.75" customHeight="1" x14ac:dyDescent="0.2">
      <c r="A11" s="9"/>
      <c r="B11" s="141" t="s">
        <v>105</v>
      </c>
      <c r="C11" s="88"/>
      <c r="D11" s="89"/>
      <c r="E11" s="89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187"/>
      <c r="R11" s="187"/>
      <c r="S11" s="187"/>
      <c r="T11" s="187"/>
      <c r="U11" s="187"/>
      <c r="V11" s="88"/>
      <c r="W11" s="89"/>
      <c r="X11" s="90"/>
      <c r="Y11" s="25"/>
      <c r="Z11" s="25"/>
      <c r="AA11" s="25"/>
      <c r="AB11" s="25"/>
      <c r="AC11" s="25"/>
      <c r="AD11" s="25"/>
      <c r="AE11" s="25"/>
      <c r="AF11" s="25"/>
    </row>
    <row r="12" spans="1:32" s="142" customFormat="1" ht="15" customHeight="1" x14ac:dyDescent="0.2">
      <c r="A12" s="24"/>
      <c r="B12" s="94" t="s">
        <v>103</v>
      </c>
      <c r="C12" s="23" t="s">
        <v>106</v>
      </c>
      <c r="D12" s="95" t="s">
        <v>71</v>
      </c>
      <c r="E12" s="96" t="s">
        <v>1</v>
      </c>
      <c r="F12" s="38"/>
      <c r="G12" s="97" t="s">
        <v>72</v>
      </c>
      <c r="H12" s="98" t="s">
        <v>73</v>
      </c>
      <c r="I12" s="98" t="s">
        <v>31</v>
      </c>
      <c r="J12" s="18" t="s">
        <v>74</v>
      </c>
      <c r="K12" s="99" t="s">
        <v>75</v>
      </c>
      <c r="L12" s="99" t="s">
        <v>76</v>
      </c>
      <c r="M12" s="97" t="s">
        <v>77</v>
      </c>
      <c r="N12" s="97" t="s">
        <v>30</v>
      </c>
      <c r="O12" s="98" t="s">
        <v>78</v>
      </c>
      <c r="P12" s="97" t="s">
        <v>73</v>
      </c>
      <c r="Q12" s="189" t="s">
        <v>3</v>
      </c>
      <c r="R12" s="189">
        <v>1</v>
      </c>
      <c r="S12" s="189">
        <v>2</v>
      </c>
      <c r="T12" s="189">
        <v>3</v>
      </c>
      <c r="U12" s="189" t="s">
        <v>79</v>
      </c>
      <c r="V12" s="18" t="s">
        <v>107</v>
      </c>
      <c r="W12" s="17" t="s">
        <v>80</v>
      </c>
      <c r="X12" s="17" t="s">
        <v>81</v>
      </c>
      <c r="Y12" s="25"/>
      <c r="Z12" s="25"/>
      <c r="AA12" s="25"/>
      <c r="AB12" s="25"/>
      <c r="AC12" s="25"/>
      <c r="AD12" s="25"/>
      <c r="AE12" s="25"/>
      <c r="AF12" s="25"/>
    </row>
    <row r="13" spans="1:32" s="142" customFormat="1" ht="15" customHeight="1" x14ac:dyDescent="0.2">
      <c r="A13" s="24"/>
      <c r="B13" s="165" t="s">
        <v>110</v>
      </c>
      <c r="C13" s="166" t="s">
        <v>111</v>
      </c>
      <c r="D13" s="145" t="s">
        <v>109</v>
      </c>
      <c r="E13" s="145" t="s">
        <v>43</v>
      </c>
      <c r="F13" s="167"/>
      <c r="G13" s="168"/>
      <c r="H13" s="169"/>
      <c r="I13" s="168">
        <v>1</v>
      </c>
      <c r="J13" s="170"/>
      <c r="K13" s="171" t="s">
        <v>129</v>
      </c>
      <c r="L13" s="172"/>
      <c r="M13" s="172">
        <v>1</v>
      </c>
      <c r="N13" s="173"/>
      <c r="O13" s="174"/>
      <c r="P13" s="28"/>
      <c r="Q13" s="175" t="s">
        <v>132</v>
      </c>
      <c r="R13" s="175"/>
      <c r="S13" s="175"/>
      <c r="T13" s="175"/>
      <c r="U13" s="175"/>
      <c r="V13" s="176" t="s">
        <v>46</v>
      </c>
      <c r="W13" s="145" t="s">
        <v>112</v>
      </c>
      <c r="X13" s="28">
        <v>843</v>
      </c>
      <c r="Y13" s="25"/>
      <c r="Z13" s="25"/>
      <c r="AA13" s="25"/>
      <c r="AB13" s="25"/>
      <c r="AC13" s="25"/>
      <c r="AD13" s="25"/>
      <c r="AE13" s="25"/>
      <c r="AF13" s="25"/>
    </row>
    <row r="14" spans="1:32" s="142" customFormat="1" ht="15" customHeight="1" x14ac:dyDescent="0.2">
      <c r="A14" s="24"/>
      <c r="B14" s="165" t="s">
        <v>113</v>
      </c>
      <c r="C14" s="166" t="s">
        <v>114</v>
      </c>
      <c r="D14" s="145" t="s">
        <v>109</v>
      </c>
      <c r="E14" s="145" t="s">
        <v>43</v>
      </c>
      <c r="F14" s="167"/>
      <c r="G14" s="168"/>
      <c r="H14" s="169"/>
      <c r="I14" s="168">
        <v>1</v>
      </c>
      <c r="J14" s="170" t="s">
        <v>95</v>
      </c>
      <c r="K14" s="171">
        <v>1</v>
      </c>
      <c r="L14" s="172"/>
      <c r="M14" s="172">
        <v>1</v>
      </c>
      <c r="N14" s="173"/>
      <c r="O14" s="174"/>
      <c r="P14" s="28">
        <v>2</v>
      </c>
      <c r="Q14" s="175" t="s">
        <v>133</v>
      </c>
      <c r="R14" s="175" t="s">
        <v>134</v>
      </c>
      <c r="S14" s="175" t="s">
        <v>130</v>
      </c>
      <c r="T14" s="175" t="s">
        <v>131</v>
      </c>
      <c r="U14" s="175" t="s">
        <v>131</v>
      </c>
      <c r="V14" s="151">
        <v>0.33333333333333331</v>
      </c>
      <c r="W14" s="145" t="s">
        <v>115</v>
      </c>
      <c r="X14" s="28">
        <v>880</v>
      </c>
      <c r="Y14" s="25"/>
      <c r="Z14" s="25"/>
      <c r="AA14" s="25"/>
      <c r="AB14" s="25"/>
      <c r="AC14" s="25"/>
      <c r="AD14" s="25"/>
      <c r="AE14" s="25"/>
      <c r="AF14" s="25"/>
    </row>
    <row r="15" spans="1:32" s="142" customFormat="1" ht="15" customHeight="1" x14ac:dyDescent="0.2">
      <c r="A15" s="24"/>
      <c r="B15" s="154" t="s">
        <v>119</v>
      </c>
      <c r="C15" s="132" t="s">
        <v>120</v>
      </c>
      <c r="D15" s="133" t="s">
        <v>108</v>
      </c>
      <c r="E15" s="143" t="s">
        <v>51</v>
      </c>
      <c r="F15" s="167"/>
      <c r="G15" s="177"/>
      <c r="H15" s="156"/>
      <c r="I15" s="177">
        <v>1</v>
      </c>
      <c r="J15" s="136" t="s">
        <v>95</v>
      </c>
      <c r="K15" s="178">
        <v>1</v>
      </c>
      <c r="L15" s="179"/>
      <c r="M15" s="180">
        <v>1</v>
      </c>
      <c r="N15" s="144"/>
      <c r="O15" s="152"/>
      <c r="P15" s="144"/>
      <c r="Q15" s="156" t="s">
        <v>133</v>
      </c>
      <c r="R15" s="156" t="s">
        <v>135</v>
      </c>
      <c r="S15" s="156" t="s">
        <v>136</v>
      </c>
      <c r="T15" s="156"/>
      <c r="U15" s="156" t="s">
        <v>131</v>
      </c>
      <c r="V15" s="181">
        <v>0.33333333333333331</v>
      </c>
      <c r="W15" s="143" t="s">
        <v>121</v>
      </c>
      <c r="X15" s="134">
        <v>350</v>
      </c>
      <c r="Y15" s="25"/>
      <c r="Z15" s="25"/>
      <c r="AA15" s="25"/>
      <c r="AB15" s="25"/>
      <c r="AC15" s="25"/>
      <c r="AD15" s="25"/>
      <c r="AE15" s="25"/>
      <c r="AF15" s="25"/>
    </row>
    <row r="16" spans="1:32" s="142" customFormat="1" ht="15" customHeight="1" x14ac:dyDescent="0.2">
      <c r="A16" s="24"/>
      <c r="B16" s="154" t="s">
        <v>116</v>
      </c>
      <c r="C16" s="132" t="s">
        <v>117</v>
      </c>
      <c r="D16" s="133" t="s">
        <v>108</v>
      </c>
      <c r="E16" s="143" t="s">
        <v>51</v>
      </c>
      <c r="F16" s="167"/>
      <c r="G16" s="177">
        <v>1</v>
      </c>
      <c r="H16" s="156"/>
      <c r="I16" s="177"/>
      <c r="J16" s="136" t="s">
        <v>95</v>
      </c>
      <c r="K16" s="178">
        <v>6</v>
      </c>
      <c r="L16" s="179"/>
      <c r="M16" s="180">
        <v>1</v>
      </c>
      <c r="N16" s="144"/>
      <c r="O16" s="152">
        <v>1</v>
      </c>
      <c r="P16" s="144"/>
      <c r="Q16" s="156" t="s">
        <v>137</v>
      </c>
      <c r="R16" s="156" t="s">
        <v>138</v>
      </c>
      <c r="S16" s="156" t="s">
        <v>136</v>
      </c>
      <c r="T16" s="156" t="s">
        <v>139</v>
      </c>
      <c r="U16" s="156" t="s">
        <v>136</v>
      </c>
      <c r="V16" s="181">
        <v>0.42857142857142855</v>
      </c>
      <c r="W16" s="143" t="s">
        <v>118</v>
      </c>
      <c r="X16" s="134">
        <v>643</v>
      </c>
      <c r="Y16" s="25"/>
      <c r="Z16" s="25"/>
      <c r="AA16" s="25"/>
      <c r="AB16" s="25"/>
      <c r="AC16" s="25"/>
      <c r="AD16" s="25"/>
      <c r="AE16" s="25"/>
      <c r="AF16" s="25"/>
    </row>
    <row r="17" spans="1:32" s="142" customFormat="1" ht="15" customHeight="1" x14ac:dyDescent="0.2">
      <c r="A17" s="9"/>
      <c r="B17" s="23" t="s">
        <v>9</v>
      </c>
      <c r="C17" s="18"/>
      <c r="D17" s="17"/>
      <c r="E17" s="107"/>
      <c r="F17" s="38"/>
      <c r="G17" s="19">
        <f>SUM(G13:G16)</f>
        <v>1</v>
      </c>
      <c r="H17" s="19"/>
      <c r="I17" s="19">
        <f>SUM(I13:I16)</f>
        <v>3</v>
      </c>
      <c r="J17" s="18"/>
      <c r="K17" s="18"/>
      <c r="L17" s="18"/>
      <c r="M17" s="19">
        <f t="shared" ref="M17:U17" si="1">SUM(M13:M16)</f>
        <v>4</v>
      </c>
      <c r="N17" s="19"/>
      <c r="O17" s="19">
        <f t="shared" si="1"/>
        <v>1</v>
      </c>
      <c r="P17" s="19">
        <f t="shared" si="1"/>
        <v>2</v>
      </c>
      <c r="Q17" s="110" t="s">
        <v>149</v>
      </c>
      <c r="R17" s="110" t="s">
        <v>141</v>
      </c>
      <c r="S17" s="110" t="s">
        <v>147</v>
      </c>
      <c r="T17" s="110" t="s">
        <v>150</v>
      </c>
      <c r="U17" s="110" t="s">
        <v>142</v>
      </c>
      <c r="V17" s="31">
        <v>0.36799999999999999</v>
      </c>
      <c r="W17" s="109"/>
      <c r="X17" s="110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146" t="s">
        <v>84</v>
      </c>
      <c r="C18" s="147" t="s">
        <v>122</v>
      </c>
      <c r="D18" s="148"/>
      <c r="E18" s="117"/>
      <c r="F18" s="116"/>
      <c r="G18" s="149"/>
      <c r="H18" s="117"/>
      <c r="I18" s="113"/>
      <c r="J18" s="117"/>
      <c r="K18" s="117"/>
      <c r="L18" s="117"/>
      <c r="M18" s="117"/>
      <c r="N18" s="117"/>
      <c r="O18" s="117"/>
      <c r="P18" s="117"/>
      <c r="Q18" s="192"/>
      <c r="R18" s="193"/>
      <c r="S18" s="192"/>
      <c r="T18" s="192"/>
      <c r="U18" s="192"/>
      <c r="V18" s="117"/>
      <c r="W18" s="147"/>
      <c r="X18" s="118"/>
      <c r="Y18" s="91"/>
      <c r="Z18" s="91"/>
      <c r="AA18" s="91"/>
      <c r="AB18" s="91"/>
      <c r="AC18" s="91"/>
      <c r="AD18" s="91"/>
    </row>
    <row r="19" spans="1:32" x14ac:dyDescent="0.25">
      <c r="A19" s="24"/>
      <c r="B19" s="150"/>
      <c r="C19" s="121"/>
      <c r="D19" s="120"/>
      <c r="E19" s="140"/>
      <c r="F19" s="140"/>
      <c r="G19" s="121"/>
      <c r="H19" s="123"/>
      <c r="I19" s="123"/>
      <c r="J19" s="123"/>
      <c r="K19" s="123"/>
      <c r="L19" s="123"/>
      <c r="M19" s="121"/>
      <c r="N19" s="123"/>
      <c r="O19" s="123"/>
      <c r="P19" s="123"/>
      <c r="Q19" s="194"/>
      <c r="R19" s="191"/>
      <c r="S19" s="194"/>
      <c r="T19" s="194"/>
      <c r="U19" s="194"/>
      <c r="V19" s="123"/>
      <c r="W19" s="121"/>
      <c r="X19" s="124"/>
      <c r="Y19" s="91"/>
      <c r="Z19" s="91"/>
      <c r="AA19" s="91"/>
      <c r="AB19" s="91"/>
      <c r="AC19" s="91"/>
      <c r="AD19" s="91"/>
    </row>
    <row r="20" spans="1:32" x14ac:dyDescent="0.25">
      <c r="A20" s="9"/>
      <c r="B20" s="94" t="s">
        <v>123</v>
      </c>
      <c r="C20" s="23" t="s">
        <v>70</v>
      </c>
      <c r="D20" s="95" t="s">
        <v>71</v>
      </c>
      <c r="E20" s="96" t="s">
        <v>1</v>
      </c>
      <c r="F20" s="25"/>
      <c r="G20" s="97" t="s">
        <v>72</v>
      </c>
      <c r="H20" s="98" t="s">
        <v>73</v>
      </c>
      <c r="I20" s="98" t="s">
        <v>31</v>
      </c>
      <c r="J20" s="18" t="s">
        <v>74</v>
      </c>
      <c r="K20" s="99" t="s">
        <v>75</v>
      </c>
      <c r="L20" s="99" t="s">
        <v>76</v>
      </c>
      <c r="M20" s="97" t="s">
        <v>77</v>
      </c>
      <c r="N20" s="97" t="s">
        <v>30</v>
      </c>
      <c r="O20" s="98" t="s">
        <v>78</v>
      </c>
      <c r="P20" s="97" t="s">
        <v>73</v>
      </c>
      <c r="Q20" s="189" t="s">
        <v>3</v>
      </c>
      <c r="R20" s="189">
        <v>1</v>
      </c>
      <c r="S20" s="189">
        <v>2</v>
      </c>
      <c r="T20" s="189">
        <v>3</v>
      </c>
      <c r="U20" s="189" t="s">
        <v>79</v>
      </c>
      <c r="V20" s="18" t="s">
        <v>21</v>
      </c>
      <c r="W20" s="17" t="s">
        <v>80</v>
      </c>
      <c r="X20" s="17" t="s">
        <v>81</v>
      </c>
      <c r="Y20" s="91"/>
      <c r="Z20" s="91"/>
      <c r="AA20" s="91"/>
      <c r="AB20" s="91"/>
      <c r="AC20" s="91"/>
      <c r="AD20" s="91"/>
    </row>
    <row r="21" spans="1:32" x14ac:dyDescent="0.25">
      <c r="A21" s="9"/>
      <c r="B21" s="154" t="s">
        <v>124</v>
      </c>
      <c r="C21" s="132" t="s">
        <v>125</v>
      </c>
      <c r="D21" s="133" t="s">
        <v>87</v>
      </c>
      <c r="E21" s="153" t="s">
        <v>43</v>
      </c>
      <c r="F21" s="155"/>
      <c r="G21" s="134">
        <v>1</v>
      </c>
      <c r="H21" s="135"/>
      <c r="I21" s="134"/>
      <c r="J21" s="136" t="s">
        <v>95</v>
      </c>
      <c r="K21" s="136">
        <v>1</v>
      </c>
      <c r="L21" s="136"/>
      <c r="M21" s="136">
        <v>1</v>
      </c>
      <c r="N21" s="134"/>
      <c r="O21" s="135"/>
      <c r="P21" s="134">
        <v>2</v>
      </c>
      <c r="Q21" s="156"/>
      <c r="R21" s="156"/>
      <c r="S21" s="156"/>
      <c r="T21" s="156"/>
      <c r="U21" s="156"/>
      <c r="V21" s="137"/>
      <c r="W21" s="157" t="s">
        <v>126</v>
      </c>
      <c r="X21" s="134"/>
      <c r="Y21" s="91"/>
      <c r="Z21" s="91"/>
      <c r="AA21" s="91"/>
      <c r="AB21" s="91"/>
      <c r="AC21" s="91"/>
      <c r="AD21" s="91"/>
    </row>
    <row r="22" spans="1:32" x14ac:dyDescent="0.25">
      <c r="A22" s="24"/>
      <c r="B22" s="154" t="s">
        <v>127</v>
      </c>
      <c r="C22" s="132" t="s">
        <v>128</v>
      </c>
      <c r="D22" s="133" t="s">
        <v>87</v>
      </c>
      <c r="E22" s="153" t="s">
        <v>43</v>
      </c>
      <c r="F22" s="155"/>
      <c r="G22" s="134">
        <v>1</v>
      </c>
      <c r="H22" s="135"/>
      <c r="I22" s="134"/>
      <c r="J22" s="136" t="s">
        <v>95</v>
      </c>
      <c r="K22" s="136">
        <v>1</v>
      </c>
      <c r="L22" s="136"/>
      <c r="M22" s="136">
        <v>1</v>
      </c>
      <c r="N22" s="134"/>
      <c r="O22" s="135"/>
      <c r="P22" s="134">
        <v>1</v>
      </c>
      <c r="Q22" s="156" t="s">
        <v>130</v>
      </c>
      <c r="R22" s="156" t="s">
        <v>131</v>
      </c>
      <c r="S22" s="156"/>
      <c r="T22" s="156" t="s">
        <v>131</v>
      </c>
      <c r="U22" s="156"/>
      <c r="V22" s="137">
        <v>0</v>
      </c>
      <c r="W22" s="157" t="s">
        <v>126</v>
      </c>
      <c r="X22" s="134"/>
      <c r="Y22" s="91"/>
      <c r="Z22" s="91"/>
      <c r="AA22" s="91"/>
      <c r="AB22" s="91"/>
      <c r="AC22" s="91"/>
      <c r="AD22" s="91"/>
    </row>
    <row r="23" spans="1:32" x14ac:dyDescent="0.25">
      <c r="A23" s="24"/>
      <c r="B23" s="23" t="s">
        <v>9</v>
      </c>
      <c r="C23" s="18"/>
      <c r="D23" s="17"/>
      <c r="E23" s="107"/>
      <c r="F23" s="108"/>
      <c r="G23" s="19">
        <v>2</v>
      </c>
      <c r="H23" s="19"/>
      <c r="I23" s="19"/>
      <c r="J23" s="18"/>
      <c r="K23" s="18"/>
      <c r="L23" s="18"/>
      <c r="M23" s="19">
        <v>2</v>
      </c>
      <c r="N23" s="19"/>
      <c r="O23" s="19"/>
      <c r="P23" s="19">
        <v>3</v>
      </c>
      <c r="Q23" s="110"/>
      <c r="R23" s="110" t="s">
        <v>130</v>
      </c>
      <c r="S23" s="110" t="s">
        <v>131</v>
      </c>
      <c r="T23" s="110"/>
      <c r="U23" s="110" t="s">
        <v>131</v>
      </c>
      <c r="V23" s="31"/>
      <c r="W23" s="109">
        <v>0</v>
      </c>
      <c r="X23" s="110"/>
      <c r="Y23" s="91"/>
      <c r="Z23" s="91"/>
      <c r="AA23" s="91"/>
      <c r="AB23" s="91"/>
      <c r="AC23" s="91"/>
      <c r="AD23" s="91"/>
    </row>
    <row r="24" spans="1:32" x14ac:dyDescent="0.25">
      <c r="A24" s="24"/>
      <c r="B24" s="158"/>
      <c r="C24" s="159"/>
      <c r="D24" s="160"/>
      <c r="E24" s="161"/>
      <c r="F24" s="162"/>
      <c r="G24" s="159"/>
      <c r="H24" s="159"/>
      <c r="I24" s="159"/>
      <c r="J24" s="163"/>
      <c r="K24" s="163"/>
      <c r="L24" s="163"/>
      <c r="M24" s="159"/>
      <c r="N24" s="159"/>
      <c r="O24" s="159"/>
      <c r="P24" s="159"/>
      <c r="Q24" s="195"/>
      <c r="R24" s="195"/>
      <c r="S24" s="195"/>
      <c r="T24" s="195"/>
      <c r="U24" s="195"/>
      <c r="V24" s="159"/>
      <c r="W24" s="160"/>
      <c r="X24" s="164"/>
      <c r="Y24" s="91"/>
      <c r="Z24" s="91"/>
      <c r="AA24" s="91"/>
      <c r="AB24" s="91"/>
      <c r="AC24" s="91"/>
      <c r="AD24" s="91"/>
    </row>
    <row r="25" spans="1:32" x14ac:dyDescent="0.25">
      <c r="A25" s="24"/>
      <c r="B25" s="125"/>
      <c r="C25" s="1"/>
      <c r="D25" s="125"/>
      <c r="E25" s="12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96"/>
      <c r="R25" s="196"/>
      <c r="S25" s="196"/>
      <c r="T25" s="196"/>
      <c r="U25" s="196"/>
      <c r="V25" s="1"/>
      <c r="W25" s="125"/>
      <c r="X25" s="1"/>
      <c r="Y25" s="91"/>
      <c r="Z25" s="91"/>
      <c r="AA25" s="91"/>
      <c r="AB25" s="91"/>
      <c r="AC25" s="91"/>
      <c r="AD25" s="91"/>
    </row>
    <row r="26" spans="1:32" x14ac:dyDescent="0.25">
      <c r="A26" s="24"/>
      <c r="B26" s="125"/>
      <c r="C26" s="1"/>
      <c r="D26" s="125"/>
      <c r="E26" s="12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96"/>
      <c r="R26" s="196"/>
      <c r="S26" s="196"/>
      <c r="T26" s="196"/>
      <c r="U26" s="196"/>
      <c r="V26" s="1"/>
      <c r="W26" s="125"/>
      <c r="X26" s="1"/>
      <c r="Y26" s="91"/>
      <c r="Z26" s="91"/>
      <c r="AA26" s="91"/>
      <c r="AB26" s="91"/>
      <c r="AC26" s="91"/>
      <c r="AD26" s="91"/>
    </row>
    <row r="27" spans="1:32" x14ac:dyDescent="0.25">
      <c r="A27" s="24"/>
      <c r="B27" s="125"/>
      <c r="C27" s="1"/>
      <c r="D27" s="125"/>
      <c r="E27" s="12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96"/>
      <c r="R27" s="196"/>
      <c r="S27" s="196"/>
      <c r="T27" s="196"/>
      <c r="U27" s="196"/>
      <c r="V27" s="1"/>
      <c r="W27" s="125"/>
      <c r="X27" s="1"/>
      <c r="Y27" s="91"/>
      <c r="Z27" s="91"/>
      <c r="AA27" s="91"/>
      <c r="AB27" s="91"/>
      <c r="AC27" s="91"/>
      <c r="AD27" s="91"/>
    </row>
    <row r="28" spans="1:32" x14ac:dyDescent="0.25">
      <c r="A28" s="24"/>
      <c r="B28" s="125"/>
      <c r="C28" s="1"/>
      <c r="D28" s="125"/>
      <c r="E28" s="12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96"/>
      <c r="R28" s="196"/>
      <c r="S28" s="196"/>
      <c r="T28" s="196"/>
      <c r="U28" s="196"/>
      <c r="V28" s="1"/>
      <c r="W28" s="125"/>
      <c r="X28" s="1"/>
      <c r="Y28" s="91"/>
      <c r="Z28" s="91"/>
      <c r="AA28" s="91"/>
      <c r="AB28" s="91"/>
      <c r="AC28" s="91"/>
      <c r="AD28" s="91"/>
    </row>
    <row r="29" spans="1:32" x14ac:dyDescent="0.25">
      <c r="A29" s="24"/>
      <c r="B29" s="125"/>
      <c r="C29" s="1"/>
      <c r="D29" s="125"/>
      <c r="E29" s="12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96"/>
      <c r="R29" s="196"/>
      <c r="S29" s="196"/>
      <c r="T29" s="196"/>
      <c r="U29" s="196"/>
      <c r="V29" s="1"/>
      <c r="W29" s="125"/>
      <c r="X29" s="1"/>
      <c r="Y29" s="91"/>
      <c r="Z29" s="91"/>
      <c r="AA29" s="91"/>
      <c r="AB29" s="91"/>
      <c r="AC29" s="91"/>
      <c r="AD29" s="91"/>
    </row>
    <row r="30" spans="1:32" x14ac:dyDescent="0.25">
      <c r="A30" s="24"/>
      <c r="B30" s="125"/>
      <c r="C30" s="1"/>
      <c r="D30" s="125"/>
      <c r="E30" s="12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96"/>
      <c r="R30" s="196"/>
      <c r="S30" s="196"/>
      <c r="T30" s="196"/>
      <c r="U30" s="196"/>
      <c r="V30" s="1"/>
      <c r="W30" s="125"/>
      <c r="X30" s="1"/>
      <c r="Y30" s="91"/>
      <c r="Z30" s="91"/>
      <c r="AA30" s="91"/>
      <c r="AB30" s="91"/>
      <c r="AC30" s="91"/>
      <c r="AD30" s="91"/>
    </row>
    <row r="31" spans="1:32" x14ac:dyDescent="0.25">
      <c r="A31" s="24"/>
      <c r="B31" s="125"/>
      <c r="C31" s="1"/>
      <c r="D31" s="125"/>
      <c r="E31" s="12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96"/>
      <c r="R31" s="196"/>
      <c r="S31" s="196"/>
      <c r="T31" s="196"/>
      <c r="U31" s="196"/>
      <c r="V31" s="1"/>
      <c r="W31" s="125"/>
      <c r="X31" s="1"/>
      <c r="Y31" s="91"/>
      <c r="Z31" s="91"/>
      <c r="AA31" s="91"/>
      <c r="AB31" s="91"/>
      <c r="AC31" s="91"/>
      <c r="AD31" s="91"/>
    </row>
    <row r="32" spans="1:32" x14ac:dyDescent="0.25">
      <c r="A32" s="24"/>
      <c r="B32" s="125"/>
      <c r="C32" s="1"/>
      <c r="D32" s="125"/>
      <c r="E32" s="12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96"/>
      <c r="R32" s="196"/>
      <c r="S32" s="196"/>
      <c r="T32" s="196"/>
      <c r="U32" s="196"/>
      <c r="V32" s="1"/>
      <c r="W32" s="125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5"/>
      <c r="C33" s="1"/>
      <c r="D33" s="125"/>
      <c r="E33" s="12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96"/>
      <c r="R33" s="196"/>
      <c r="S33" s="196"/>
      <c r="T33" s="196"/>
      <c r="U33" s="196"/>
      <c r="V33" s="1"/>
      <c r="W33" s="125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5"/>
      <c r="C34" s="1"/>
      <c r="D34" s="125"/>
      <c r="E34" s="12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96"/>
      <c r="R34" s="196"/>
      <c r="S34" s="196"/>
      <c r="T34" s="196"/>
      <c r="U34" s="196"/>
      <c r="V34" s="1"/>
      <c r="W34" s="125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5"/>
      <c r="C35" s="1"/>
      <c r="D35" s="125"/>
      <c r="E35" s="12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96"/>
      <c r="R35" s="196"/>
      <c r="S35" s="196"/>
      <c r="T35" s="196"/>
      <c r="U35" s="196"/>
      <c r="V35" s="1"/>
      <c r="W35" s="125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5"/>
      <c r="C36" s="1"/>
      <c r="D36" s="125"/>
      <c r="E36" s="12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96"/>
      <c r="R36" s="196"/>
      <c r="S36" s="196"/>
      <c r="T36" s="196"/>
      <c r="U36" s="196"/>
      <c r="V36" s="1"/>
      <c r="W36" s="125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5"/>
      <c r="C37" s="1"/>
      <c r="D37" s="125"/>
      <c r="E37" s="12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96"/>
      <c r="R37" s="196"/>
      <c r="S37" s="196"/>
      <c r="T37" s="196"/>
      <c r="U37" s="196"/>
      <c r="V37" s="1"/>
      <c r="W37" s="125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5"/>
      <c r="C38" s="1"/>
      <c r="D38" s="125"/>
      <c r="E38" s="12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96"/>
      <c r="R38" s="196"/>
      <c r="S38" s="196"/>
      <c r="T38" s="196"/>
      <c r="U38" s="196"/>
      <c r="V38" s="1"/>
      <c r="W38" s="125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5"/>
      <c r="C39" s="1"/>
      <c r="D39" s="125"/>
      <c r="E39" s="12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96"/>
      <c r="R39" s="196"/>
      <c r="S39" s="196"/>
      <c r="T39" s="196"/>
      <c r="U39" s="196"/>
      <c r="V39" s="1"/>
      <c r="W39" s="125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5"/>
      <c r="C40" s="1"/>
      <c r="D40" s="125"/>
      <c r="E40" s="12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96"/>
      <c r="R40" s="196"/>
      <c r="S40" s="196"/>
      <c r="T40" s="196"/>
      <c r="U40" s="196"/>
      <c r="V40" s="1"/>
      <c r="W40" s="125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5"/>
      <c r="C41" s="1"/>
      <c r="D41" s="125"/>
      <c r="E41" s="12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96"/>
      <c r="R41" s="196"/>
      <c r="S41" s="196"/>
      <c r="T41" s="196"/>
      <c r="U41" s="196"/>
      <c r="V41" s="1"/>
      <c r="W41" s="125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5"/>
      <c r="C42" s="1"/>
      <c r="D42" s="125"/>
      <c r="E42" s="12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96"/>
      <c r="R42" s="196"/>
      <c r="S42" s="196"/>
      <c r="T42" s="196"/>
      <c r="U42" s="196"/>
      <c r="V42" s="1"/>
      <c r="W42" s="125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5"/>
      <c r="C43" s="1"/>
      <c r="D43" s="125"/>
      <c r="E43" s="12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96"/>
      <c r="R43" s="196"/>
      <c r="S43" s="196"/>
      <c r="T43" s="196"/>
      <c r="U43" s="196"/>
      <c r="V43" s="1"/>
      <c r="W43" s="125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5"/>
      <c r="C44" s="1"/>
      <c r="D44" s="125"/>
      <c r="E44" s="12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96"/>
      <c r="R44" s="196"/>
      <c r="S44" s="196"/>
      <c r="T44" s="196"/>
      <c r="U44" s="196"/>
      <c r="V44" s="1"/>
      <c r="W44" s="125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5"/>
      <c r="C45" s="1"/>
      <c r="D45" s="125"/>
      <c r="E45" s="12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96"/>
      <c r="R45" s="196"/>
      <c r="S45" s="196"/>
      <c r="T45" s="196"/>
      <c r="U45" s="196"/>
      <c r="V45" s="1"/>
      <c r="W45" s="125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5"/>
      <c r="C46" s="1"/>
      <c r="D46" s="125"/>
      <c r="E46" s="12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96"/>
      <c r="R46" s="196"/>
      <c r="S46" s="196"/>
      <c r="T46" s="196"/>
      <c r="U46" s="196"/>
      <c r="V46" s="1"/>
      <c r="W46" s="125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5"/>
      <c r="C47" s="1"/>
      <c r="D47" s="125"/>
      <c r="E47" s="12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96"/>
      <c r="R47" s="196"/>
      <c r="S47" s="196"/>
      <c r="T47" s="196"/>
      <c r="U47" s="196"/>
      <c r="V47" s="1"/>
      <c r="W47" s="125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5"/>
      <c r="C48" s="1"/>
      <c r="D48" s="125"/>
      <c r="E48" s="12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96"/>
      <c r="R48" s="196"/>
      <c r="S48" s="196"/>
      <c r="T48" s="196"/>
      <c r="U48" s="196"/>
      <c r="V48" s="1"/>
      <c r="W48" s="125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5"/>
      <c r="C49" s="1"/>
      <c r="D49" s="125"/>
      <c r="E49" s="12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96"/>
      <c r="R49" s="196"/>
      <c r="S49" s="196"/>
      <c r="T49" s="196"/>
      <c r="U49" s="196"/>
      <c r="V49" s="1"/>
      <c r="W49" s="125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5"/>
      <c r="C50" s="1"/>
      <c r="D50" s="125"/>
      <c r="E50" s="12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96"/>
      <c r="R50" s="196"/>
      <c r="S50" s="196"/>
      <c r="T50" s="196"/>
      <c r="U50" s="196"/>
      <c r="V50" s="1"/>
      <c r="W50" s="125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5"/>
      <c r="C51" s="1"/>
      <c r="D51" s="125"/>
      <c r="E51" s="12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96"/>
      <c r="R51" s="196"/>
      <c r="S51" s="196"/>
      <c r="T51" s="196"/>
      <c r="U51" s="196"/>
      <c r="V51" s="1"/>
      <c r="W51" s="125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5"/>
      <c r="C52" s="1"/>
      <c r="D52" s="125"/>
      <c r="E52" s="12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96"/>
      <c r="R52" s="196"/>
      <c r="S52" s="196"/>
      <c r="T52" s="196"/>
      <c r="U52" s="196"/>
      <c r="V52" s="1"/>
      <c r="W52" s="125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5"/>
      <c r="C53" s="1"/>
      <c r="D53" s="125"/>
      <c r="E53" s="12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96"/>
      <c r="R53" s="196"/>
      <c r="S53" s="196"/>
      <c r="T53" s="196"/>
      <c r="U53" s="196"/>
      <c r="V53" s="1"/>
      <c r="W53" s="125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5"/>
      <c r="C54" s="1"/>
      <c r="D54" s="125"/>
      <c r="E54" s="12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96"/>
      <c r="R54" s="196"/>
      <c r="S54" s="196"/>
      <c r="T54" s="196"/>
      <c r="U54" s="196"/>
      <c r="V54" s="1"/>
      <c r="W54" s="125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5"/>
      <c r="C55" s="1"/>
      <c r="D55" s="125"/>
      <c r="E55" s="12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96"/>
      <c r="R55" s="196"/>
      <c r="S55" s="196"/>
      <c r="T55" s="196"/>
      <c r="U55" s="196"/>
      <c r="V55" s="1"/>
      <c r="W55" s="125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5"/>
      <c r="C56" s="1"/>
      <c r="D56" s="125"/>
      <c r="E56" s="12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96"/>
      <c r="R56" s="196"/>
      <c r="S56" s="196"/>
      <c r="T56" s="196"/>
      <c r="U56" s="196"/>
      <c r="V56" s="1"/>
      <c r="W56" s="125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5"/>
      <c r="C57" s="1"/>
      <c r="D57" s="125"/>
      <c r="E57" s="12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96"/>
      <c r="R57" s="196"/>
      <c r="S57" s="196"/>
      <c r="T57" s="196"/>
      <c r="U57" s="196"/>
      <c r="V57" s="1"/>
      <c r="W57" s="125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5"/>
      <c r="C58" s="1"/>
      <c r="D58" s="125"/>
      <c r="E58" s="12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96"/>
      <c r="R58" s="196"/>
      <c r="S58" s="196"/>
      <c r="T58" s="196"/>
      <c r="U58" s="196"/>
      <c r="V58" s="1"/>
      <c r="W58" s="125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5"/>
      <c r="C59" s="1"/>
      <c r="D59" s="125"/>
      <c r="E59" s="12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96"/>
      <c r="R59" s="196"/>
      <c r="S59" s="196"/>
      <c r="T59" s="196"/>
      <c r="U59" s="196"/>
      <c r="V59" s="1"/>
      <c r="W59" s="125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5"/>
      <c r="C60" s="1"/>
      <c r="D60" s="125"/>
      <c r="E60" s="12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96"/>
      <c r="R60" s="196"/>
      <c r="S60" s="196"/>
      <c r="T60" s="196"/>
      <c r="U60" s="196"/>
      <c r="V60" s="1"/>
      <c r="W60" s="125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5"/>
      <c r="C61" s="1"/>
      <c r="D61" s="125"/>
      <c r="E61" s="12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96"/>
      <c r="R61" s="196"/>
      <c r="S61" s="196"/>
      <c r="T61" s="196"/>
      <c r="U61" s="196"/>
      <c r="V61" s="1"/>
      <c r="W61" s="125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5"/>
      <c r="C62" s="1"/>
      <c r="D62" s="125"/>
      <c r="E62" s="12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96"/>
      <c r="R62" s="196"/>
      <c r="S62" s="196"/>
      <c r="T62" s="196"/>
      <c r="U62" s="196"/>
      <c r="V62" s="1"/>
      <c r="W62" s="125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5"/>
      <c r="C63" s="1"/>
      <c r="D63" s="125"/>
      <c r="E63" s="12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96"/>
      <c r="R63" s="196"/>
      <c r="S63" s="196"/>
      <c r="T63" s="196"/>
      <c r="U63" s="196"/>
      <c r="V63" s="1"/>
      <c r="W63" s="125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5"/>
      <c r="C64" s="1"/>
      <c r="D64" s="125"/>
      <c r="E64" s="12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96"/>
      <c r="R64" s="196"/>
      <c r="S64" s="196"/>
      <c r="T64" s="196"/>
      <c r="U64" s="196"/>
      <c r="V64" s="1"/>
      <c r="W64" s="125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5"/>
      <c r="C65" s="1"/>
      <c r="D65" s="125"/>
      <c r="E65" s="12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96"/>
      <c r="R65" s="196"/>
      <c r="S65" s="196"/>
      <c r="T65" s="196"/>
      <c r="U65" s="196"/>
      <c r="V65" s="1"/>
      <c r="W65" s="125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5"/>
      <c r="C66" s="1"/>
      <c r="D66" s="125"/>
      <c r="E66" s="12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96"/>
      <c r="R66" s="196"/>
      <c r="S66" s="196"/>
      <c r="T66" s="196"/>
      <c r="U66" s="196"/>
      <c r="V66" s="1"/>
      <c r="W66" s="125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5"/>
      <c r="C67" s="1"/>
      <c r="D67" s="125"/>
      <c r="E67" s="12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96"/>
      <c r="R67" s="196"/>
      <c r="S67" s="196"/>
      <c r="T67" s="196"/>
      <c r="U67" s="196"/>
      <c r="V67" s="1"/>
      <c r="W67" s="125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5"/>
      <c r="C68" s="1"/>
      <c r="D68" s="125"/>
      <c r="E68" s="12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96"/>
      <c r="R68" s="196"/>
      <c r="S68" s="196"/>
      <c r="T68" s="196"/>
      <c r="U68" s="196"/>
      <c r="V68" s="1"/>
      <c r="W68" s="125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5"/>
      <c r="C69" s="1"/>
      <c r="D69" s="125"/>
      <c r="E69" s="12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96"/>
      <c r="R69" s="196"/>
      <c r="S69" s="196"/>
      <c r="T69" s="196"/>
      <c r="U69" s="196"/>
      <c r="V69" s="1"/>
      <c r="W69" s="125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5"/>
      <c r="C70" s="1"/>
      <c r="D70" s="125"/>
      <c r="E70" s="12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96"/>
      <c r="R70" s="196"/>
      <c r="S70" s="196"/>
      <c r="T70" s="196"/>
      <c r="U70" s="196"/>
      <c r="V70" s="1"/>
      <c r="W70" s="125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5"/>
      <c r="C71" s="1"/>
      <c r="D71" s="125"/>
      <c r="E71" s="12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96"/>
      <c r="R71" s="196"/>
      <c r="S71" s="196"/>
      <c r="T71" s="196"/>
      <c r="U71" s="196"/>
      <c r="V71" s="1"/>
      <c r="W71" s="125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5"/>
      <c r="C72" s="1"/>
      <c r="D72" s="125"/>
      <c r="E72" s="12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96"/>
      <c r="R72" s="196"/>
      <c r="S72" s="196"/>
      <c r="T72" s="196"/>
      <c r="U72" s="196"/>
      <c r="V72" s="1"/>
      <c r="W72" s="125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5"/>
      <c r="C73" s="1"/>
      <c r="D73" s="125"/>
      <c r="E73" s="12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96"/>
      <c r="R73" s="196"/>
      <c r="S73" s="196"/>
      <c r="T73" s="196"/>
      <c r="U73" s="196"/>
      <c r="V73" s="1"/>
      <c r="W73" s="125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5"/>
      <c r="C74" s="1"/>
      <c r="D74" s="125"/>
      <c r="E74" s="12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96"/>
      <c r="R74" s="196"/>
      <c r="S74" s="196"/>
      <c r="T74" s="196"/>
      <c r="U74" s="196"/>
      <c r="V74" s="1"/>
      <c r="W74" s="125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5"/>
      <c r="C75" s="1"/>
      <c r="D75" s="125"/>
      <c r="E75" s="12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96"/>
      <c r="R75" s="196"/>
      <c r="S75" s="196"/>
      <c r="T75" s="196"/>
      <c r="U75" s="196"/>
      <c r="V75" s="1"/>
      <c r="W75" s="125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5"/>
      <c r="C76" s="1"/>
      <c r="D76" s="125"/>
      <c r="E76" s="12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96"/>
      <c r="R76" s="196"/>
      <c r="S76" s="196"/>
      <c r="T76" s="196"/>
      <c r="U76" s="196"/>
      <c r="V76" s="1"/>
      <c r="W76" s="125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5"/>
      <c r="C77" s="1"/>
      <c r="D77" s="125"/>
      <c r="E77" s="12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96"/>
      <c r="R77" s="196"/>
      <c r="S77" s="196"/>
      <c r="T77" s="196"/>
      <c r="U77" s="196"/>
      <c r="V77" s="1"/>
      <c r="W77" s="125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5"/>
      <c r="C78" s="1"/>
      <c r="D78" s="125"/>
      <c r="E78" s="12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96"/>
      <c r="R78" s="196"/>
      <c r="S78" s="196"/>
      <c r="T78" s="196"/>
      <c r="U78" s="196"/>
      <c r="V78" s="1"/>
      <c r="W78" s="125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5"/>
      <c r="C79" s="1"/>
      <c r="D79" s="125"/>
      <c r="E79" s="12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96"/>
      <c r="R79" s="196"/>
      <c r="S79" s="196"/>
      <c r="T79" s="196"/>
      <c r="U79" s="196"/>
      <c r="V79" s="1"/>
      <c r="W79" s="125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25"/>
      <c r="C80" s="1"/>
      <c r="D80" s="125"/>
      <c r="E80" s="12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96"/>
      <c r="R80" s="196"/>
      <c r="S80" s="196"/>
      <c r="T80" s="196"/>
      <c r="U80" s="196"/>
      <c r="V80" s="1"/>
      <c r="W80" s="125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25"/>
      <c r="C81" s="1"/>
      <c r="D81" s="125"/>
      <c r="E81" s="12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96"/>
      <c r="R81" s="196"/>
      <c r="S81" s="196"/>
      <c r="T81" s="196"/>
      <c r="U81" s="196"/>
      <c r="V81" s="1"/>
      <c r="W81" s="125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25"/>
      <c r="C82" s="1"/>
      <c r="D82" s="125"/>
      <c r="E82" s="12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96"/>
      <c r="R82" s="196"/>
      <c r="S82" s="196"/>
      <c r="T82" s="196"/>
      <c r="U82" s="196"/>
      <c r="V82" s="1"/>
      <c r="W82" s="125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25"/>
      <c r="C83" s="1"/>
      <c r="D83" s="125"/>
      <c r="E83" s="12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96"/>
      <c r="R83" s="196"/>
      <c r="S83" s="196"/>
      <c r="T83" s="196"/>
      <c r="U83" s="196"/>
      <c r="V83" s="1"/>
      <c r="W83" s="125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25"/>
      <c r="C84" s="1"/>
      <c r="D84" s="125"/>
      <c r="E84" s="12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96"/>
      <c r="R84" s="196"/>
      <c r="S84" s="196"/>
      <c r="T84" s="196"/>
      <c r="U84" s="196"/>
      <c r="V84" s="1"/>
      <c r="W84" s="125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25"/>
      <c r="C85" s="1"/>
      <c r="D85" s="125"/>
      <c r="E85" s="12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96"/>
      <c r="R85" s="196"/>
      <c r="S85" s="196"/>
      <c r="T85" s="196"/>
      <c r="U85" s="196"/>
      <c r="V85" s="1"/>
      <c r="W85" s="125"/>
      <c r="X85" s="1"/>
      <c r="Y85" s="91"/>
      <c r="Z85" s="91"/>
      <c r="AA85" s="91"/>
      <c r="AB85" s="91"/>
      <c r="AC85" s="91"/>
      <c r="AD85" s="91"/>
    </row>
    <row r="86" spans="1:30" x14ac:dyDescent="0.25">
      <c r="A86" s="24"/>
      <c r="B86" s="125"/>
      <c r="C86" s="1"/>
      <c r="D86" s="125"/>
      <c r="E86" s="12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96"/>
      <c r="R86" s="196"/>
      <c r="S86" s="196"/>
      <c r="T86" s="196"/>
      <c r="U86" s="196"/>
      <c r="V86" s="1"/>
      <c r="W86" s="125"/>
      <c r="X86" s="1"/>
      <c r="Y86" s="91"/>
      <c r="Z86" s="91"/>
      <c r="AA86" s="91"/>
      <c r="AB86" s="91"/>
      <c r="AC86" s="91"/>
      <c r="AD86" s="91"/>
    </row>
    <row r="87" spans="1:30" x14ac:dyDescent="0.25">
      <c r="A87" s="24"/>
      <c r="B87" s="125"/>
      <c r="C87" s="1"/>
      <c r="D87" s="125"/>
      <c r="E87" s="12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96"/>
      <c r="R87" s="196"/>
      <c r="S87" s="196"/>
      <c r="T87" s="196"/>
      <c r="U87" s="196"/>
      <c r="V87" s="1"/>
      <c r="W87" s="125"/>
      <c r="X87" s="1"/>
      <c r="Y87" s="91"/>
      <c r="Z87" s="91"/>
      <c r="AA87" s="91"/>
      <c r="AB87" s="91"/>
      <c r="AC87" s="91"/>
      <c r="AD87" s="91"/>
    </row>
    <row r="88" spans="1:30" x14ac:dyDescent="0.25">
      <c r="A88" s="24"/>
      <c r="B88" s="125"/>
      <c r="C88" s="1"/>
      <c r="D88" s="125"/>
      <c r="E88" s="12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96"/>
      <c r="R88" s="196"/>
      <c r="S88" s="196"/>
      <c r="T88" s="196"/>
      <c r="U88" s="196"/>
      <c r="V88" s="1"/>
      <c r="W88" s="125"/>
      <c r="X88" s="1"/>
      <c r="Y88" s="91"/>
      <c r="Z88" s="91"/>
      <c r="AA88" s="91"/>
      <c r="AB88" s="91"/>
      <c r="AC88" s="91"/>
      <c r="AD88" s="91"/>
    </row>
    <row r="89" spans="1:30" x14ac:dyDescent="0.25">
      <c r="A89" s="24"/>
      <c r="B89" s="125"/>
      <c r="C89" s="1"/>
      <c r="D89" s="125"/>
      <c r="E89" s="126"/>
      <c r="G89" s="1"/>
      <c r="H89" s="38"/>
      <c r="I89" s="1"/>
      <c r="J89" s="25"/>
      <c r="K89" s="25"/>
      <c r="L89" s="25"/>
      <c r="M89" s="1"/>
      <c r="N89" s="1"/>
      <c r="O89" s="1"/>
      <c r="P89" s="1"/>
      <c r="Q89" s="196"/>
      <c r="R89" s="196"/>
      <c r="S89" s="196"/>
      <c r="T89" s="196"/>
      <c r="U89" s="196"/>
      <c r="V89" s="1"/>
      <c r="W89" s="125"/>
      <c r="X89" s="1"/>
      <c r="Y89" s="91"/>
      <c r="Z89" s="91"/>
      <c r="AA89" s="91"/>
      <c r="AB89" s="91"/>
      <c r="AC89" s="91"/>
      <c r="AD89" s="91"/>
    </row>
  </sheetData>
  <sortState ref="B15:X16">
    <sortCondition descending="1"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2019-01-27T19:47:20Z</dcterms:modified>
</cp:coreProperties>
</file>