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O18" i="6" l="1"/>
  <c r="O19" i="6" s="1"/>
  <c r="AQ10" i="6"/>
  <c r="AP10" i="6"/>
  <c r="AO10" i="6"/>
  <c r="AN10" i="6"/>
  <c r="AM10" i="6"/>
  <c r="AL10" i="6"/>
  <c r="Y10" i="6"/>
  <c r="I17" i="6" s="1"/>
  <c r="I18" i="6" s="1"/>
  <c r="X10" i="6"/>
  <c r="H17" i="6" s="1"/>
  <c r="W10" i="6"/>
  <c r="G17" i="6" s="1"/>
  <c r="G18" i="6" s="1"/>
  <c r="V10" i="6"/>
  <c r="F17" i="6" s="1"/>
  <c r="U10" i="6"/>
  <c r="E17" i="6" s="1"/>
  <c r="E18" i="6" s="1"/>
  <c r="O10" i="6"/>
  <c r="M10" i="6"/>
  <c r="L10" i="6"/>
  <c r="K10" i="6"/>
  <c r="J10" i="6"/>
  <c r="I10" i="6"/>
  <c r="H10" i="6"/>
  <c r="G10" i="6"/>
  <c r="F10" i="6"/>
  <c r="E10" i="6"/>
  <c r="D12" i="6" l="1"/>
  <c r="K17" i="6"/>
  <c r="F18" i="6"/>
  <c r="K18" i="6" s="1"/>
  <c r="H18" i="6"/>
  <c r="L18" i="6" s="1"/>
  <c r="L17" i="6"/>
  <c r="N18" i="6"/>
  <c r="M18" i="6"/>
  <c r="N17" i="6"/>
  <c r="Z10" i="6" s="1"/>
  <c r="M17" i="6"/>
  <c r="AS6" i="5" l="1"/>
  <c r="AG6" i="5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H9" i="5"/>
  <c r="H13" i="5" s="1"/>
  <c r="M13" i="5" s="1"/>
  <c r="G9" i="5"/>
  <c r="G13" i="5" s="1"/>
  <c r="G15" i="5" s="1"/>
  <c r="F9" i="5"/>
  <c r="F13" i="5" s="1"/>
  <c r="E9" i="5"/>
  <c r="E13" i="5" s="1"/>
  <c r="E15" i="5" s="1"/>
  <c r="N13" i="5" l="1"/>
  <c r="L13" i="5"/>
  <c r="I13" i="5"/>
  <c r="J9" i="5"/>
  <c r="AR9" i="5"/>
  <c r="K14" i="5"/>
  <c r="K15" i="5" s="1"/>
  <c r="F14" i="5"/>
  <c r="H14" i="5"/>
  <c r="M14" i="5" s="1"/>
  <c r="L14" i="5"/>
  <c r="O14" i="5"/>
  <c r="F15" i="5"/>
  <c r="AF9" i="5"/>
  <c r="I15" i="5" l="1"/>
  <c r="J15" i="5" s="1"/>
  <c r="J13" i="5"/>
  <c r="O13" i="5"/>
  <c r="J14" i="5"/>
  <c r="H15" i="5"/>
  <c r="M15" i="5" s="1"/>
  <c r="N14" i="5"/>
  <c r="N15" i="5"/>
  <c r="L15" i="5"/>
  <c r="O15" i="5" l="1"/>
</calcChain>
</file>

<file path=xl/sharedStrings.xml><?xml version="1.0" encoding="utf-8"?>
<sst xmlns="http://schemas.openxmlformats.org/spreadsheetml/2006/main" count="191" uniqueCount="83">
  <si>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</si>
  <si>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</si>
  <si>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</si>
  <si>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</si>
  <si>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</si>
  <si>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</si>
  <si>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</si>
  <si>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</si>
  <si>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</si>
  <si>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</si>
  <si>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</si>
  <si>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</si>
  <si>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</si>
  <si>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</si>
  <si>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</si>
  <si>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</si>
  <si>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</si>
  <si>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</si>
  <si>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</si>
  <si>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</si>
  <si>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>ka/kl</t>
  </si>
  <si>
    <t>ka/l+t</t>
  </si>
  <si>
    <t xml:space="preserve">    Runkosarja TOP-10</t>
  </si>
  <si>
    <t>Santeri Pulkkinen</t>
  </si>
  <si>
    <t>6.</t>
  </si>
  <si>
    <t>Lippo Pesis  2</t>
  </si>
  <si>
    <t>4.</t>
  </si>
  <si>
    <t>3.</t>
  </si>
  <si>
    <t>6.3.2000   Ylikiiminki</t>
  </si>
  <si>
    <t>Lippo Pesis = Oulun Lippo Pesis  (2010)</t>
  </si>
  <si>
    <t>KiimU = Kiimingin Urheilijat  (1938),  kasvattajaseura</t>
  </si>
  <si>
    <t xml:space="preserve"> Runkosarja TOP-10</t>
  </si>
  <si>
    <t>2.</t>
  </si>
  <si>
    <t>Lippo Jun</t>
  </si>
  <si>
    <t>Lippo Jun = Oulun Lippo Juniorit  (2003)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</si>
  <si>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</si>
  <si>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</si>
  <si>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</si>
  <si>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</si>
  <si>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</si>
  <si>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</si>
  <si>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</si>
  <si>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</si>
  <si>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</si>
  <si>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</si>
  <si>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</si>
  <si>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</si>
  <si>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</si>
  <si>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</si>
  <si>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</si>
  <si>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</si>
  <si>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</si>
  <si>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</si>
  <si>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</si>
  <si>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</si>
  <si>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</si>
  <si>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</si>
  <si>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Lippo Juniorit</t>
  </si>
  <si>
    <t>ykköspesis</t>
  </si>
  <si>
    <t>Yhteensä</t>
  </si>
  <si>
    <t>0-0-0</t>
  </si>
  <si>
    <t>0/1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</si>
  <si>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</si>
  <si>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</si>
  <si>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</si>
  <si>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</si>
  <si>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</si>
  <si>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</si>
  <si>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</si>
  <si>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</si>
  <si>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04.09. 2019  SiiPe - Lippo Jun  2-1  (1-4, 3-2, 1-0)</t>
  </si>
  <si>
    <t>1.  ottelu</t>
  </si>
  <si>
    <t>Lyöty</t>
  </si>
  <si>
    <t>Alempi loppusarja</t>
  </si>
  <si>
    <t>Tuotu</t>
  </si>
  <si>
    <t>KAIKKI</t>
  </si>
  <si>
    <t>Kunnari</t>
  </si>
  <si>
    <t xml:space="preserve">  19 v    5 kk 29 pv  </t>
  </si>
  <si>
    <t>SiKi  2</t>
  </si>
  <si>
    <t>SiKi = Simon Kiri  (1926)</t>
  </si>
  <si>
    <t>7.</t>
  </si>
  <si>
    <t>9.</t>
  </si>
  <si>
    <t>SiKi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</si>
</sst>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3" borderId="11" xfId="0" applyFont="1" applyFill="1" applyBorder="1" applyAlignment="1">
      <alignment horizontal="center"/>
    </xf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6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7" borderId="1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5" borderId="11" xfId="0" applyFont="1" applyFill="1" applyBorder="1"/>
    <xf numFmtId="0" fontId="2" fillId="5" borderId="0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right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right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164" fontId="2" fillId="4" borderId="15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1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21" customWidth="1"/>
    <col min="3" max="3" width="6.140625" style="120" customWidth="1"/>
    <col min="4" max="4" width="14.5703125" style="121" customWidth="1"/>
    <col min="5" max="12" width="5.7109375" style="120" customWidth="1"/>
    <col min="13" max="13" width="6" style="120" customWidth="1"/>
    <col min="14" max="14" width="8.85546875" style="120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20" customWidth="1"/>
    <col min="26" max="26" width="9.28515625" style="120" customWidth="1"/>
    <col min="27" max="27" width="0.7109375" style="120" customWidth="1"/>
    <col min="28" max="31" width="6.7109375" style="120" customWidth="1"/>
    <col min="32" max="32" width="0.7109375" style="120" customWidth="1"/>
    <col min="33" max="33" width="13.42578125" style="120" customWidth="1"/>
    <col min="34" max="34" width="12.42578125" style="120" customWidth="1"/>
    <col min="35" max="35" width="11.42578125" style="120" customWidth="1"/>
    <col min="36" max="36" width="12.140625" style="120" customWidth="1"/>
    <col min="37" max="37" width="0.7109375" style="120" customWidth="1"/>
    <col min="38" max="40" width="6.7109375" style="120" customWidth="1"/>
    <col min="41" max="43" width="4.7109375" style="120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0"/>
      <c r="B1" s="23" t="s">
        <v>23</v>
      </c>
      <c r="C1" s="24"/>
      <c r="D1" s="67"/>
      <c r="E1" s="4" t="s">
        <v>28</v>
      </c>
      <c r="F1" s="5"/>
      <c r="G1" s="5"/>
      <c r="H1" s="5"/>
      <c r="I1" s="2"/>
      <c r="J1" s="2"/>
      <c r="K1" s="2"/>
      <c r="L1" s="5"/>
      <c r="M1" s="2"/>
      <c r="N1" s="2"/>
      <c r="O1" s="71"/>
      <c r="P1" s="24"/>
      <c r="Q1" s="24"/>
      <c r="R1" s="24"/>
      <c r="S1" s="24"/>
      <c r="T1" s="24"/>
      <c r="U1" s="5"/>
      <c r="V1" s="2"/>
      <c r="W1" s="2"/>
      <c r="X1" s="2"/>
      <c r="Y1" s="2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80" customFormat="1" ht="15" customHeight="1" x14ac:dyDescent="0.25">
      <c r="A2" s="74"/>
      <c r="B2" s="75" t="s">
        <v>15</v>
      </c>
      <c r="C2" s="2"/>
      <c r="D2" s="52"/>
      <c r="E2" s="76" t="s">
        <v>7</v>
      </c>
      <c r="F2" s="77"/>
      <c r="G2" s="77"/>
      <c r="H2" s="22"/>
      <c r="I2" s="78" t="s">
        <v>35</v>
      </c>
      <c r="J2" s="62"/>
      <c r="K2" s="77"/>
      <c r="L2" s="77"/>
      <c r="M2" s="22"/>
      <c r="N2" s="63"/>
      <c r="O2" s="6"/>
      <c r="P2" s="29" t="s">
        <v>36</v>
      </c>
      <c r="Q2" s="22"/>
      <c r="R2" s="22"/>
      <c r="S2" s="28"/>
      <c r="T2" s="6"/>
      <c r="U2" s="29" t="s">
        <v>37</v>
      </c>
      <c r="V2" s="22"/>
      <c r="W2" s="22"/>
      <c r="X2" s="22"/>
      <c r="Y2" s="22"/>
      <c r="Z2" s="9"/>
      <c r="AA2" s="6"/>
      <c r="AB2" s="18" t="s">
        <v>38</v>
      </c>
      <c r="AC2" s="29"/>
      <c r="AD2" s="22"/>
      <c r="AE2" s="28"/>
      <c r="AF2" s="6"/>
      <c r="AG2" s="18" t="s">
        <v>39</v>
      </c>
      <c r="AH2" s="22"/>
      <c r="AI2" s="22"/>
      <c r="AJ2" s="9"/>
      <c r="AK2" s="6"/>
      <c r="AL2" s="18" t="s">
        <v>40</v>
      </c>
      <c r="AM2" s="29"/>
      <c r="AN2" s="22"/>
      <c r="AO2" s="79" t="s">
        <v>41</v>
      </c>
      <c r="AP2" s="22"/>
      <c r="AQ2" s="9"/>
      <c r="AR2" s="72"/>
    </row>
    <row r="3" spans="1:44" s="80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42</v>
      </c>
      <c r="K3" s="7" t="s">
        <v>43</v>
      </c>
      <c r="L3" s="7" t="s">
        <v>44</v>
      </c>
      <c r="M3" s="7" t="s">
        <v>45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46</v>
      </c>
      <c r="AH3" s="7" t="s">
        <v>47</v>
      </c>
      <c r="AI3" s="9" t="s">
        <v>48</v>
      </c>
      <c r="AJ3" s="7" t="s">
        <v>49</v>
      </c>
      <c r="AK3" s="10"/>
      <c r="AL3" s="7" t="s">
        <v>50</v>
      </c>
      <c r="AM3" s="7" t="s">
        <v>51</v>
      </c>
      <c r="AN3" s="9" t="s">
        <v>52</v>
      </c>
      <c r="AO3" s="9" t="s">
        <v>53</v>
      </c>
      <c r="AP3" s="11" t="s">
        <v>54</v>
      </c>
      <c r="AQ3" s="7" t="s">
        <v>55</v>
      </c>
      <c r="AR3" s="72"/>
    </row>
    <row r="4" spans="1:44" s="80" customFormat="1" ht="15" customHeight="1" x14ac:dyDescent="0.25">
      <c r="A4" s="74"/>
      <c r="B4" s="81">
        <v>2016</v>
      </c>
      <c r="C4" s="31" t="s">
        <v>24</v>
      </c>
      <c r="D4" s="82" t="s">
        <v>25</v>
      </c>
      <c r="E4" s="20"/>
      <c r="F4" s="83" t="s">
        <v>56</v>
      </c>
      <c r="G4" s="31"/>
      <c r="H4" s="30"/>
      <c r="I4" s="82"/>
      <c r="J4" s="82"/>
      <c r="K4" s="82"/>
      <c r="L4" s="82"/>
      <c r="M4" s="81"/>
      <c r="N4" s="81"/>
      <c r="O4" s="19"/>
      <c r="P4" s="7"/>
      <c r="Q4" s="7"/>
      <c r="R4" s="7"/>
      <c r="S4" s="7"/>
      <c r="T4" s="10">
        <v>0</v>
      </c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4"/>
      <c r="AH4" s="84"/>
      <c r="AI4" s="84"/>
      <c r="AJ4" s="84"/>
      <c r="AK4" s="10"/>
      <c r="AL4" s="12"/>
      <c r="AM4" s="12"/>
      <c r="AN4" s="12"/>
      <c r="AO4" s="13"/>
      <c r="AP4" s="14"/>
      <c r="AQ4" s="12"/>
      <c r="AR4" s="72"/>
    </row>
    <row r="5" spans="1:44" s="80" customFormat="1" ht="15" customHeight="1" x14ac:dyDescent="0.25">
      <c r="A5" s="74"/>
      <c r="B5" s="81">
        <v>2017</v>
      </c>
      <c r="C5" s="31" t="s">
        <v>26</v>
      </c>
      <c r="D5" s="82" t="s">
        <v>25</v>
      </c>
      <c r="E5" s="20"/>
      <c r="F5" s="83" t="s">
        <v>56</v>
      </c>
      <c r="G5" s="31"/>
      <c r="H5" s="30"/>
      <c r="I5" s="82"/>
      <c r="J5" s="82"/>
      <c r="K5" s="82"/>
      <c r="L5" s="82"/>
      <c r="M5" s="81"/>
      <c r="N5" s="81"/>
      <c r="O5" s="19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4"/>
      <c r="AH5" s="84"/>
      <c r="AI5" s="84"/>
      <c r="AJ5" s="84"/>
      <c r="AK5" s="10"/>
      <c r="AL5" s="12"/>
      <c r="AM5" s="12"/>
      <c r="AN5" s="12"/>
      <c r="AO5" s="13"/>
      <c r="AP5" s="14"/>
      <c r="AQ5" s="12"/>
      <c r="AR5" s="72"/>
    </row>
    <row r="6" spans="1:44" s="80" customFormat="1" ht="15" customHeight="1" x14ac:dyDescent="0.25">
      <c r="A6" s="74"/>
      <c r="B6" s="81">
        <v>2018</v>
      </c>
      <c r="C6" s="31" t="s">
        <v>27</v>
      </c>
      <c r="D6" s="82" t="s">
        <v>25</v>
      </c>
      <c r="E6" s="20"/>
      <c r="F6" s="83" t="s">
        <v>56</v>
      </c>
      <c r="G6" s="31"/>
      <c r="H6" s="30"/>
      <c r="I6" s="82"/>
      <c r="J6" s="82"/>
      <c r="K6" s="82"/>
      <c r="L6" s="82"/>
      <c r="M6" s="81"/>
      <c r="N6" s="81"/>
      <c r="O6" s="19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84"/>
      <c r="AH6" s="84"/>
      <c r="AI6" s="84"/>
      <c r="AJ6" s="84"/>
      <c r="AK6" s="10"/>
      <c r="AL6" s="12"/>
      <c r="AM6" s="12"/>
      <c r="AN6" s="12"/>
      <c r="AO6" s="13"/>
      <c r="AP6" s="14"/>
      <c r="AQ6" s="12"/>
      <c r="AR6" s="72"/>
    </row>
    <row r="7" spans="1:44" s="80" customFormat="1" ht="15" customHeight="1" x14ac:dyDescent="0.25">
      <c r="A7" s="74"/>
      <c r="B7" s="85">
        <v>2019</v>
      </c>
      <c r="C7" s="85" t="s">
        <v>32</v>
      </c>
      <c r="D7" s="86" t="s">
        <v>57</v>
      </c>
      <c r="E7" s="85"/>
      <c r="F7" s="87" t="s">
        <v>58</v>
      </c>
      <c r="G7" s="88"/>
      <c r="H7" s="89"/>
      <c r="I7" s="85"/>
      <c r="J7" s="85"/>
      <c r="K7" s="85"/>
      <c r="L7" s="85"/>
      <c r="M7" s="85"/>
      <c r="N7" s="90"/>
      <c r="O7" s="10"/>
      <c r="P7" s="7"/>
      <c r="Q7" s="7"/>
      <c r="R7" s="7"/>
      <c r="S7" s="7"/>
      <c r="T7" s="10"/>
      <c r="U7" s="91">
        <v>1</v>
      </c>
      <c r="V7" s="91">
        <v>0</v>
      </c>
      <c r="W7" s="91">
        <v>0</v>
      </c>
      <c r="X7" s="91">
        <v>0</v>
      </c>
      <c r="Y7" s="91">
        <v>1</v>
      </c>
      <c r="Z7" s="92">
        <v>0.5</v>
      </c>
      <c r="AA7" s="10">
        <v>2</v>
      </c>
      <c r="AB7" s="7"/>
      <c r="AC7" s="7"/>
      <c r="AD7" s="7"/>
      <c r="AE7" s="7"/>
      <c r="AF7" s="10"/>
      <c r="AG7" s="84"/>
      <c r="AH7" s="84"/>
      <c r="AI7" s="84"/>
      <c r="AJ7" s="84"/>
      <c r="AK7" s="10"/>
      <c r="AL7" s="12"/>
      <c r="AM7" s="12"/>
      <c r="AN7" s="12"/>
      <c r="AO7" s="13"/>
      <c r="AP7" s="14"/>
      <c r="AQ7" s="12"/>
      <c r="AR7" s="72"/>
    </row>
    <row r="8" spans="1:44" s="80" customFormat="1" ht="15" customHeight="1" x14ac:dyDescent="0.25">
      <c r="A8" s="74"/>
      <c r="B8" s="81">
        <v>2020</v>
      </c>
      <c r="C8" s="31" t="s">
        <v>80</v>
      </c>
      <c r="D8" s="82" t="s">
        <v>78</v>
      </c>
      <c r="E8" s="20"/>
      <c r="F8" s="83" t="s">
        <v>56</v>
      </c>
      <c r="G8" s="31"/>
      <c r="H8" s="30"/>
      <c r="I8" s="82"/>
      <c r="J8" s="82"/>
      <c r="K8" s="82"/>
      <c r="L8" s="82"/>
      <c r="M8" s="81"/>
      <c r="N8" s="81"/>
      <c r="O8" s="19"/>
      <c r="P8" s="7"/>
      <c r="Q8" s="7"/>
      <c r="R8" s="7"/>
      <c r="S8" s="7"/>
      <c r="T8" s="10"/>
      <c r="U8" s="12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4"/>
      <c r="AH8" s="84"/>
      <c r="AI8" s="84"/>
      <c r="AJ8" s="84"/>
      <c r="AK8" s="10"/>
      <c r="AL8" s="12"/>
      <c r="AM8" s="12"/>
      <c r="AN8" s="12"/>
      <c r="AO8" s="13"/>
      <c r="AP8" s="14"/>
      <c r="AQ8" s="12"/>
      <c r="AR8" s="72"/>
    </row>
    <row r="9" spans="1:44" s="80" customFormat="1" ht="15" customHeight="1" x14ac:dyDescent="0.25">
      <c r="A9" s="74"/>
      <c r="B9" s="85">
        <v>2020</v>
      </c>
      <c r="C9" s="88" t="s">
        <v>81</v>
      </c>
      <c r="D9" s="86" t="s">
        <v>82</v>
      </c>
      <c r="E9" s="85"/>
      <c r="F9" s="87" t="s">
        <v>58</v>
      </c>
      <c r="G9" s="88"/>
      <c r="H9" s="89"/>
      <c r="I9" s="85"/>
      <c r="J9" s="85"/>
      <c r="K9" s="85"/>
      <c r="L9" s="85"/>
      <c r="M9" s="85"/>
      <c r="N9" s="145"/>
      <c r="O9" s="10"/>
      <c r="P9" s="7"/>
      <c r="Q9" s="7"/>
      <c r="R9" s="7"/>
      <c r="S9" s="7"/>
      <c r="T9" s="10"/>
      <c r="U9" s="12"/>
      <c r="V9" s="12"/>
      <c r="W9" s="13"/>
      <c r="X9" s="12"/>
      <c r="Y9" s="12"/>
      <c r="Z9" s="32"/>
      <c r="AA9" s="10"/>
      <c r="AB9" s="7"/>
      <c r="AC9" s="7"/>
      <c r="AD9" s="7"/>
      <c r="AE9" s="7"/>
      <c r="AF9" s="10"/>
      <c r="AG9" s="84"/>
      <c r="AH9" s="84"/>
      <c r="AI9" s="84"/>
      <c r="AJ9" s="84"/>
      <c r="AK9" s="10"/>
      <c r="AL9" s="12"/>
      <c r="AM9" s="12"/>
      <c r="AN9" s="12"/>
      <c r="AO9" s="13"/>
      <c r="AP9" s="14"/>
      <c r="AQ9" s="12"/>
      <c r="AR9" s="72"/>
    </row>
    <row r="10" spans="1:44" s="80" customFormat="1" ht="15" customHeight="1" x14ac:dyDescent="0.25">
      <c r="A10" s="66"/>
      <c r="B10" s="64" t="s">
        <v>59</v>
      </c>
      <c r="C10" s="11"/>
      <c r="D10" s="9"/>
      <c r="E10" s="7">
        <f t="shared" ref="E10:M10" si="0">SUM(E4:E9)</f>
        <v>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11">
        <f t="shared" si="0"/>
        <v>0</v>
      </c>
      <c r="N10" s="15"/>
      <c r="O10" s="93">
        <f>SUM(O3:O9)</f>
        <v>0</v>
      </c>
      <c r="P10" s="40" t="s">
        <v>60</v>
      </c>
      <c r="Q10" s="40" t="s">
        <v>60</v>
      </c>
      <c r="R10" s="40" t="s">
        <v>60</v>
      </c>
      <c r="S10" s="40" t="s">
        <v>60</v>
      </c>
      <c r="T10" s="19"/>
      <c r="U10" s="7">
        <f>SUM(U4:U9)</f>
        <v>1</v>
      </c>
      <c r="V10" s="7">
        <f>SUM(V4:V9)</f>
        <v>0</v>
      </c>
      <c r="W10" s="7">
        <f>SUM(W4:W9)</f>
        <v>0</v>
      </c>
      <c r="X10" s="7">
        <f>SUM(X4:X9)</f>
        <v>0</v>
      </c>
      <c r="Y10" s="7">
        <f>SUM(Y4:Y9)</f>
        <v>1</v>
      </c>
      <c r="Z10" s="15">
        <f>PRODUCT(N17)</f>
        <v>0.25</v>
      </c>
      <c r="AA10" s="93"/>
      <c r="AB10" s="40" t="s">
        <v>60</v>
      </c>
      <c r="AC10" s="40" t="s">
        <v>60</v>
      </c>
      <c r="AD10" s="40" t="s">
        <v>60</v>
      </c>
      <c r="AE10" s="40" t="s">
        <v>60</v>
      </c>
      <c r="AF10" s="10"/>
      <c r="AG10" s="40" t="s">
        <v>61</v>
      </c>
      <c r="AH10" s="40" t="s">
        <v>62</v>
      </c>
      <c r="AI10" s="40" t="s">
        <v>62</v>
      </c>
      <c r="AJ10" s="40" t="s">
        <v>62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72"/>
    </row>
    <row r="11" spans="1:44" s="80" customFormat="1" ht="15" customHeight="1" x14ac:dyDescent="0.25">
      <c r="A11" s="66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94"/>
      <c r="O11" s="10"/>
      <c r="P11" s="18"/>
      <c r="Q11" s="29"/>
      <c r="R11" s="41"/>
      <c r="S11" s="42"/>
      <c r="T11" s="10"/>
      <c r="U11" s="11"/>
      <c r="V11" s="22"/>
      <c r="W11" s="22"/>
      <c r="X11" s="22"/>
      <c r="Y11" s="22"/>
      <c r="Z11" s="9"/>
      <c r="AA11" s="10"/>
      <c r="AB11" s="95"/>
      <c r="AC11" s="96"/>
      <c r="AD11" s="41"/>
      <c r="AE11" s="42"/>
      <c r="AF11" s="10"/>
      <c r="AG11" s="97">
        <v>0</v>
      </c>
      <c r="AH11" s="98">
        <v>0</v>
      </c>
      <c r="AI11" s="98">
        <v>0</v>
      </c>
      <c r="AJ11" s="99">
        <v>0</v>
      </c>
      <c r="AK11" s="10"/>
      <c r="AL11" s="11"/>
      <c r="AM11" s="22"/>
      <c r="AN11" s="22"/>
      <c r="AO11" s="22"/>
      <c r="AP11" s="22"/>
      <c r="AQ11" s="9"/>
      <c r="AR11" s="72"/>
    </row>
    <row r="12" spans="1:44" ht="15" customHeight="1" x14ac:dyDescent="0.25">
      <c r="A12" s="74"/>
      <c r="B12" s="1" t="s">
        <v>63</v>
      </c>
      <c r="C12" s="14"/>
      <c r="D12" s="100">
        <f>SUM(F10:H10)+((I10-F10-G10)/3)+(E10/3)+(AL10*25)+(AM10*25)+(AN10*10)+(AO10*25)+(AP10*20)+(AQ10*15)</f>
        <v>0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2"/>
    </row>
    <row r="13" spans="1:44" s="80" customFormat="1" ht="15" customHeight="1" x14ac:dyDescent="0.25">
      <c r="A13" s="74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72"/>
    </row>
    <row r="14" spans="1:44" ht="15" customHeight="1" x14ac:dyDescent="0.25">
      <c r="A14" s="74"/>
      <c r="B14" s="18" t="s">
        <v>64</v>
      </c>
      <c r="C14" s="101"/>
      <c r="D14" s="101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65</v>
      </c>
      <c r="N14" s="7" t="s">
        <v>9</v>
      </c>
      <c r="O14" s="10"/>
      <c r="P14" s="51" t="s">
        <v>66</v>
      </c>
      <c r="Q14" s="3"/>
      <c r="R14" s="3"/>
      <c r="S14" s="3"/>
      <c r="T14" s="102"/>
      <c r="U14" s="102"/>
      <c r="V14" s="102"/>
      <c r="W14" s="102"/>
      <c r="X14" s="102"/>
      <c r="Y14" s="3"/>
      <c r="Z14" s="3"/>
      <c r="AA14" s="3"/>
      <c r="AB14" s="102"/>
      <c r="AC14" s="102"/>
      <c r="AD14" s="3"/>
      <c r="AE14" s="52"/>
      <c r="AF14" s="10"/>
      <c r="AG14" s="51" t="s">
        <v>67</v>
      </c>
      <c r="AH14" s="3"/>
      <c r="AI14" s="102"/>
      <c r="AJ14" s="52"/>
      <c r="AK14" s="10"/>
      <c r="AL14" s="75" t="s">
        <v>68</v>
      </c>
      <c r="AM14" s="3"/>
      <c r="AN14" s="3"/>
      <c r="AO14" s="3"/>
      <c r="AP14" s="3"/>
      <c r="AQ14" s="52"/>
      <c r="AR14" s="72"/>
    </row>
    <row r="15" spans="1:44" ht="15" customHeight="1" x14ac:dyDescent="0.25">
      <c r="A15" s="74"/>
      <c r="B15" s="51" t="s">
        <v>7</v>
      </c>
      <c r="C15" s="3"/>
      <c r="D15" s="52"/>
      <c r="E15" s="12"/>
      <c r="F15" s="12"/>
      <c r="G15" s="12"/>
      <c r="H15" s="12"/>
      <c r="I15" s="12"/>
      <c r="J15" s="16"/>
      <c r="K15" s="103"/>
      <c r="L15" s="103"/>
      <c r="M15" s="103"/>
      <c r="N15" s="68"/>
      <c r="O15" s="10"/>
      <c r="P15" s="48" t="s">
        <v>69</v>
      </c>
      <c r="Q15" s="122"/>
      <c r="R15" s="123" t="s">
        <v>70</v>
      </c>
      <c r="S15" s="49"/>
      <c r="T15" s="49"/>
      <c r="U15" s="49"/>
      <c r="V15" s="49"/>
      <c r="W15" s="49"/>
      <c r="X15" s="49"/>
      <c r="Y15" s="124"/>
      <c r="Z15" s="124"/>
      <c r="AA15" s="125" t="s">
        <v>71</v>
      </c>
      <c r="AB15" s="124"/>
      <c r="AC15" s="126"/>
      <c r="AD15" s="125"/>
      <c r="AE15" s="127" t="s">
        <v>77</v>
      </c>
      <c r="AF15" s="10"/>
      <c r="AG15" s="128"/>
      <c r="AH15" s="137"/>
      <c r="AI15" s="49"/>
      <c r="AJ15" s="50"/>
      <c r="AK15" s="10"/>
      <c r="AL15" s="48"/>
      <c r="AM15" s="124"/>
      <c r="AN15" s="49"/>
      <c r="AO15" s="49"/>
      <c r="AP15" s="49"/>
      <c r="AQ15" s="50"/>
      <c r="AR15" s="72"/>
    </row>
    <row r="16" spans="1:44" ht="15" customHeight="1" x14ac:dyDescent="0.25">
      <c r="A16" s="74"/>
      <c r="B16" s="104" t="s">
        <v>37</v>
      </c>
      <c r="C16" s="105"/>
      <c r="D16" s="106"/>
      <c r="E16" s="12"/>
      <c r="F16" s="12"/>
      <c r="G16" s="12"/>
      <c r="H16" s="12"/>
      <c r="I16" s="12"/>
      <c r="J16" s="16"/>
      <c r="K16" s="103"/>
      <c r="L16" s="103"/>
      <c r="M16" s="103"/>
      <c r="N16" s="68"/>
      <c r="O16" s="10"/>
      <c r="P16" s="128" t="s">
        <v>72</v>
      </c>
      <c r="Q16" s="129"/>
      <c r="R16" s="123"/>
      <c r="S16" s="123"/>
      <c r="T16" s="123"/>
      <c r="U16" s="123"/>
      <c r="V16" s="123"/>
      <c r="W16" s="123"/>
      <c r="X16" s="123"/>
      <c r="Y16" s="130"/>
      <c r="Z16" s="130"/>
      <c r="AA16" s="93"/>
      <c r="AB16" s="130"/>
      <c r="AC16" s="93"/>
      <c r="AD16" s="93"/>
      <c r="AE16" s="131"/>
      <c r="AF16" s="10"/>
      <c r="AG16" s="128"/>
      <c r="AH16" s="138"/>
      <c r="AI16" s="123"/>
      <c r="AJ16" s="139"/>
      <c r="AK16" s="10"/>
      <c r="AL16" s="128"/>
      <c r="AM16" s="130"/>
      <c r="AN16" s="123"/>
      <c r="AO16" s="123"/>
      <c r="AP16" s="123"/>
      <c r="AQ16" s="139"/>
      <c r="AR16" s="72"/>
    </row>
    <row r="17" spans="1:45" ht="15" customHeight="1" x14ac:dyDescent="0.25">
      <c r="A17" s="74"/>
      <c r="B17" s="107" t="s">
        <v>73</v>
      </c>
      <c r="C17" s="108"/>
      <c r="D17" s="109"/>
      <c r="E17" s="91">
        <f>PRODUCT(U10)</f>
        <v>1</v>
      </c>
      <c r="F17" s="91">
        <f t="shared" ref="F17:I17" si="2">PRODUCT(V10)</f>
        <v>0</v>
      </c>
      <c r="G17" s="91">
        <f t="shared" si="2"/>
        <v>0</v>
      </c>
      <c r="H17" s="91">
        <f t="shared" si="2"/>
        <v>0</v>
      </c>
      <c r="I17" s="91">
        <f t="shared" si="2"/>
        <v>1</v>
      </c>
      <c r="J17" s="16"/>
      <c r="K17" s="110">
        <f>PRODUCT((F17+G17)/E17)</f>
        <v>0</v>
      </c>
      <c r="L17" s="110">
        <f>PRODUCT(H17/E17)</f>
        <v>0</v>
      </c>
      <c r="M17" s="110">
        <f>PRODUCT(I17/E17)</f>
        <v>1</v>
      </c>
      <c r="N17" s="111">
        <f>PRODUCT(I17/O17)</f>
        <v>0.25</v>
      </c>
      <c r="O17" s="10">
        <v>4</v>
      </c>
      <c r="P17" s="128" t="s">
        <v>74</v>
      </c>
      <c r="Q17" s="129"/>
      <c r="R17" s="123"/>
      <c r="S17" s="123"/>
      <c r="T17" s="123"/>
      <c r="U17" s="123"/>
      <c r="V17" s="123"/>
      <c r="W17" s="123"/>
      <c r="X17" s="123"/>
      <c r="Y17" s="130"/>
      <c r="Z17" s="130"/>
      <c r="AA17" s="93"/>
      <c r="AB17" s="130"/>
      <c r="AC17" s="93"/>
      <c r="AD17" s="93"/>
      <c r="AE17" s="131"/>
      <c r="AF17" s="10"/>
      <c r="AG17" s="140"/>
      <c r="AH17" s="138"/>
      <c r="AI17" s="123"/>
      <c r="AJ17" s="139"/>
      <c r="AK17" s="10"/>
      <c r="AL17" s="128"/>
      <c r="AM17" s="130"/>
      <c r="AN17" s="123"/>
      <c r="AO17" s="123"/>
      <c r="AP17" s="123"/>
      <c r="AQ17" s="139"/>
      <c r="AR17" s="72"/>
    </row>
    <row r="18" spans="1:45" ht="15" customHeight="1" x14ac:dyDescent="0.25">
      <c r="A18" s="74"/>
      <c r="B18" s="112" t="s">
        <v>75</v>
      </c>
      <c r="C18" s="113"/>
      <c r="D18" s="114"/>
      <c r="E18" s="7">
        <f>SUM(E15:E17)</f>
        <v>1</v>
      </c>
      <c r="F18" s="7">
        <f>SUM(F15:F17)</f>
        <v>0</v>
      </c>
      <c r="G18" s="7">
        <f>SUM(G15:G17)</f>
        <v>0</v>
      </c>
      <c r="H18" s="7">
        <f>SUM(H15:H17)</f>
        <v>0</v>
      </c>
      <c r="I18" s="7">
        <f>SUM(I15:I17)</f>
        <v>1</v>
      </c>
      <c r="J18" s="16"/>
      <c r="K18" s="115">
        <f>PRODUCT((F18+G18)/E18)</f>
        <v>0</v>
      </c>
      <c r="L18" s="115">
        <f>PRODUCT(H18/E18)</f>
        <v>0</v>
      </c>
      <c r="M18" s="115">
        <f>PRODUCT(I18/E18)</f>
        <v>1</v>
      </c>
      <c r="N18" s="15">
        <f>PRODUCT(I18/O18)</f>
        <v>0.25</v>
      </c>
      <c r="O18" s="10">
        <f>SUM(O15:O17)</f>
        <v>4</v>
      </c>
      <c r="P18" s="132" t="s">
        <v>76</v>
      </c>
      <c r="Q18" s="133"/>
      <c r="R18" s="134"/>
      <c r="S18" s="134"/>
      <c r="T18" s="134"/>
      <c r="U18" s="134"/>
      <c r="V18" s="134"/>
      <c r="W18" s="134"/>
      <c r="X18" s="134"/>
      <c r="Y18" s="135"/>
      <c r="Z18" s="135"/>
      <c r="AA18" s="77"/>
      <c r="AB18" s="135"/>
      <c r="AC18" s="77"/>
      <c r="AD18" s="135"/>
      <c r="AE18" s="136"/>
      <c r="AF18" s="10"/>
      <c r="AG18" s="141"/>
      <c r="AH18" s="142"/>
      <c r="AI18" s="143"/>
      <c r="AJ18" s="144"/>
      <c r="AK18" s="10"/>
      <c r="AL18" s="132"/>
      <c r="AM18" s="135"/>
      <c r="AN18" s="134"/>
      <c r="AO18" s="134"/>
      <c r="AP18" s="134"/>
      <c r="AQ18" s="144"/>
      <c r="AR18" s="72"/>
    </row>
    <row r="19" spans="1:45" ht="15" customHeight="1" x14ac:dyDescent="0.25">
      <c r="A19" s="74"/>
      <c r="B19" s="116"/>
      <c r="C19" s="116"/>
      <c r="D19" s="116"/>
      <c r="E19" s="116"/>
      <c r="F19" s="116"/>
      <c r="G19" s="116"/>
      <c r="H19" s="116"/>
      <c r="I19" s="116"/>
      <c r="J19" s="16"/>
      <c r="K19" s="116"/>
      <c r="L19" s="116"/>
      <c r="M19" s="116"/>
      <c r="N19" s="38"/>
      <c r="O19" s="10">
        <f>SUM(O16:O18)</f>
        <v>8</v>
      </c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17"/>
      <c r="AI19" s="16"/>
      <c r="AJ19" s="16"/>
      <c r="AK19" s="10"/>
      <c r="AL19" s="16"/>
      <c r="AM19" s="16"/>
      <c r="AN19" s="16"/>
      <c r="AO19" s="16"/>
      <c r="AP19" s="16"/>
      <c r="AQ19" s="16"/>
      <c r="AR19" s="72"/>
    </row>
    <row r="20" spans="1:45" ht="15" customHeight="1" x14ac:dyDescent="0.25">
      <c r="A20" s="74"/>
      <c r="B20" s="16" t="s">
        <v>10</v>
      </c>
      <c r="C20" s="16"/>
      <c r="D20" s="54" t="s">
        <v>30</v>
      </c>
      <c r="E20" s="16"/>
      <c r="F20" s="16"/>
      <c r="G20" s="16"/>
      <c r="H20" s="16"/>
      <c r="I20" s="16"/>
      <c r="J20" s="16"/>
      <c r="K20" s="16"/>
      <c r="L20" s="16"/>
      <c r="M20" s="16"/>
      <c r="N20" s="38"/>
      <c r="O20" s="10"/>
      <c r="P20" s="16"/>
      <c r="Q20" s="17"/>
      <c r="R20" s="16"/>
      <c r="S20" s="16"/>
      <c r="T20" s="10"/>
      <c r="U20" s="10"/>
      <c r="V20" s="11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5">
      <c r="A21" s="74"/>
      <c r="B21" s="16"/>
      <c r="C21" s="16"/>
      <c r="D21" s="54" t="s">
        <v>29</v>
      </c>
      <c r="E21" s="16"/>
      <c r="F21" s="16"/>
      <c r="G21" s="16"/>
      <c r="H21" s="16"/>
      <c r="I21" s="16"/>
      <c r="J21" s="16"/>
      <c r="K21" s="16"/>
      <c r="L21" s="16"/>
      <c r="M21" s="16"/>
      <c r="N21" s="38"/>
      <c r="O21" s="10"/>
      <c r="P21" s="16"/>
      <c r="Q21" s="17"/>
      <c r="R21" s="16"/>
      <c r="S21" s="16"/>
      <c r="T21" s="10"/>
      <c r="U21" s="10"/>
      <c r="V21" s="11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ht="15" customHeight="1" x14ac:dyDescent="0.25">
      <c r="A22" s="74"/>
      <c r="B22" s="16"/>
      <c r="C22" s="16"/>
      <c r="D22" s="17" t="s">
        <v>34</v>
      </c>
      <c r="E22" s="16"/>
      <c r="F22" s="16"/>
      <c r="G22" s="16"/>
      <c r="H22" s="16"/>
      <c r="I22" s="16"/>
      <c r="J22" s="16"/>
      <c r="K22" s="16"/>
      <c r="L22" s="16"/>
      <c r="M22" s="16"/>
      <c r="N22" s="38"/>
      <c r="O22" s="10"/>
      <c r="P22" s="16"/>
      <c r="Q22" s="17"/>
      <c r="R22" s="16"/>
      <c r="S22" s="16"/>
      <c r="T22" s="10"/>
      <c r="U22" s="10"/>
      <c r="V22" s="11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19" customFormat="1" ht="15" customHeight="1" x14ac:dyDescent="0.25">
      <c r="A23" s="118"/>
      <c r="B23" s="16"/>
      <c r="C23" s="16"/>
      <c r="D23" s="54" t="s">
        <v>79</v>
      </c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1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</row>
    <row r="24" spans="1:45" s="119" customFormat="1" ht="15" customHeight="1" x14ac:dyDescent="0.25">
      <c r="A24" s="118"/>
      <c r="B24" s="16"/>
      <c r="C24" s="16"/>
      <c r="D24" s="10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1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2"/>
    </row>
    <row r="25" spans="1:45" s="119" customFormat="1" ht="15" customHeight="1" x14ac:dyDescent="0.25">
      <c r="A25" s="118"/>
      <c r="B25" s="16"/>
      <c r="C25" s="16"/>
      <c r="D25" s="10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2"/>
    </row>
    <row r="26" spans="1:45" s="119" customFormat="1" ht="15" customHeight="1" x14ac:dyDescent="0.25">
      <c r="A26" s="118"/>
      <c r="B26" s="16"/>
      <c r="C26" s="16"/>
      <c r="D26" s="10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7"/>
      <c r="R26" s="16"/>
      <c r="S26" s="16"/>
      <c r="T26" s="10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2"/>
    </row>
    <row r="27" spans="1:45" s="119" customFormat="1" ht="15" customHeight="1" x14ac:dyDescent="0.25">
      <c r="A27" s="118"/>
      <c r="B27" s="16"/>
      <c r="C27" s="16"/>
      <c r="D27" s="17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7"/>
      <c r="R27" s="16"/>
      <c r="S27" s="16"/>
      <c r="T27" s="10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5" s="119" customFormat="1" ht="15" customHeight="1" x14ac:dyDescent="0.25">
      <c r="A28" s="118"/>
      <c r="B28" s="16"/>
      <c r="C28" s="16"/>
      <c r="D28" s="17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7"/>
      <c r="R28" s="16"/>
      <c r="S28" s="16"/>
      <c r="T28" s="10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5" s="119" customFormat="1" ht="15" customHeight="1" x14ac:dyDescent="0.25">
      <c r="A29" s="118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5" s="119" customFormat="1" ht="15" customHeight="1" x14ac:dyDescent="0.25">
      <c r="A30" s="118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5" s="119" customFormat="1" ht="15" customHeight="1" x14ac:dyDescent="0.25">
      <c r="A31" s="118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19" customFormat="1" ht="15" customHeight="1" x14ac:dyDescent="0.25">
      <c r="A32" s="118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17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19" customFormat="1" ht="15" customHeight="1" x14ac:dyDescent="0.25">
      <c r="A33" s="118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17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19" customFormat="1" ht="15" customHeight="1" x14ac:dyDescent="0.25">
      <c r="A34" s="118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17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19" customFormat="1" ht="15" customHeight="1" x14ac:dyDescent="0.25">
      <c r="A35" s="118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17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19" customFormat="1" ht="15" customHeight="1" x14ac:dyDescent="0.25">
      <c r="A36" s="118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17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19" customFormat="1" ht="15" customHeight="1" x14ac:dyDescent="0.25">
      <c r="A37" s="118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17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19" customFormat="1" ht="15" customHeight="1" x14ac:dyDescent="0.25">
      <c r="A38" s="118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17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19" customFormat="1" ht="15" customHeight="1" x14ac:dyDescent="0.25">
      <c r="A39" s="118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17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19" customFormat="1" ht="15" customHeight="1" x14ac:dyDescent="0.25">
      <c r="A40" s="118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17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19" customFormat="1" ht="15" customHeight="1" x14ac:dyDescent="0.25">
      <c r="A41" s="118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17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19" customFormat="1" ht="15" customHeight="1" x14ac:dyDescent="0.25">
      <c r="A42" s="118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17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19" customFormat="1" ht="15" customHeight="1" x14ac:dyDescent="0.25">
      <c r="A43" s="118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17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19" customFormat="1" ht="15" customHeight="1" x14ac:dyDescent="0.25">
      <c r="A44" s="118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17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19" customFormat="1" ht="15" customHeight="1" x14ac:dyDescent="0.25">
      <c r="A45" s="118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17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19" customFormat="1" ht="15" customHeight="1" x14ac:dyDescent="0.25">
      <c r="A46" s="118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17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19" customFormat="1" ht="15" customHeight="1" x14ac:dyDescent="0.25">
      <c r="A47" s="118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17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19" customFormat="1" ht="15" customHeight="1" x14ac:dyDescent="0.25">
      <c r="A48" s="118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17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19" customFormat="1" ht="15" customHeight="1" x14ac:dyDescent="0.25">
      <c r="A49" s="118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17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19" customFormat="1" ht="15" customHeight="1" x14ac:dyDescent="0.25">
      <c r="A50" s="118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17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19" customFormat="1" ht="15" customHeight="1" x14ac:dyDescent="0.25">
      <c r="A51" s="118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17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19" customFormat="1" ht="15" customHeight="1" x14ac:dyDescent="0.25">
      <c r="A52" s="118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17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19" customFormat="1" ht="15" customHeight="1" x14ac:dyDescent="0.25">
      <c r="A53" s="118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17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19" customFormat="1" ht="15" customHeight="1" x14ac:dyDescent="0.25">
      <c r="A54" s="118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17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19" customFormat="1" ht="15" customHeight="1" x14ac:dyDescent="0.25">
      <c r="A55" s="118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17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19" customFormat="1" ht="15" customHeight="1" x14ac:dyDescent="0.25">
      <c r="A56" s="118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17"/>
      <c r="AI56" s="16"/>
      <c r="AJ56" s="16"/>
      <c r="AK56" s="16"/>
      <c r="AL56" s="16"/>
      <c r="AM56" s="16"/>
      <c r="AN56" s="16"/>
      <c r="AO56" s="16"/>
      <c r="AP56" s="16"/>
      <c r="AQ56" s="16"/>
      <c r="AR56" s="72"/>
    </row>
    <row r="57" spans="1:44" s="119" customFormat="1" ht="15" customHeight="1" x14ac:dyDescent="0.25">
      <c r="A57" s="118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17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19" customFormat="1" ht="15" customHeight="1" x14ac:dyDescent="0.25">
      <c r="A58" s="118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17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19" customFormat="1" ht="15" customHeight="1" x14ac:dyDescent="0.25">
      <c r="A59" s="118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17"/>
      <c r="AI59" s="16"/>
      <c r="AJ59" s="16"/>
      <c r="AK59" s="16"/>
      <c r="AL59" s="16"/>
      <c r="AM59" s="16"/>
      <c r="AN59" s="16"/>
      <c r="AO59" s="16"/>
      <c r="AP59" s="16"/>
      <c r="AQ59" s="16"/>
    </row>
    <row r="60" spans="1:44" s="119" customFormat="1" ht="15" customHeight="1" x14ac:dyDescent="0.25">
      <c r="A60" s="118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17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19" customFormat="1" ht="15" customHeight="1" x14ac:dyDescent="0.25">
      <c r="A61" s="118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17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19" customFormat="1" ht="15" customHeight="1" x14ac:dyDescent="0.25">
      <c r="A62" s="118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17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19" customFormat="1" ht="15" customHeight="1" x14ac:dyDescent="0.25">
      <c r="A63" s="118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17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19" customFormat="1" ht="15" customHeight="1" x14ac:dyDescent="0.25">
      <c r="A64" s="118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17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19" customFormat="1" ht="15" customHeight="1" x14ac:dyDescent="0.25">
      <c r="A65" s="118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17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19" customFormat="1" ht="15" customHeight="1" x14ac:dyDescent="0.25">
      <c r="A66" s="118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17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19" customFormat="1" ht="15" customHeight="1" x14ac:dyDescent="0.25">
      <c r="A67" s="118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17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19" customFormat="1" ht="15" customHeight="1" x14ac:dyDescent="0.25">
      <c r="A68" s="118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17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19" customFormat="1" ht="15" customHeight="1" x14ac:dyDescent="0.25">
      <c r="A69" s="118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17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19" customFormat="1" ht="15" customHeight="1" x14ac:dyDescent="0.25">
      <c r="A70" s="118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17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19" customFormat="1" ht="15" customHeight="1" x14ac:dyDescent="0.25">
      <c r="A71" s="118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17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19" customFormat="1" ht="15" customHeight="1" x14ac:dyDescent="0.25">
      <c r="A72" s="118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17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19" customFormat="1" ht="15" customHeight="1" x14ac:dyDescent="0.25">
      <c r="A73" s="118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17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19" customFormat="1" ht="15" customHeight="1" x14ac:dyDescent="0.25">
      <c r="A74" s="118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17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19" customFormat="1" ht="15" customHeight="1" x14ac:dyDescent="0.25">
      <c r="A75" s="118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17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19" customFormat="1" ht="15" customHeight="1" x14ac:dyDescent="0.25">
      <c r="A76" s="118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17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19" customFormat="1" ht="15" customHeight="1" x14ac:dyDescent="0.25">
      <c r="A77" s="118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17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19" customFormat="1" ht="15" customHeight="1" x14ac:dyDescent="0.25">
      <c r="A78" s="118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17"/>
      <c r="AI78" s="16"/>
      <c r="AJ78" s="16"/>
      <c r="AK78" s="16"/>
      <c r="AL78" s="16"/>
      <c r="AM78" s="16"/>
      <c r="AN78" s="16"/>
      <c r="AO78" s="16"/>
      <c r="AP78" s="16"/>
      <c r="AQ78" s="16"/>
      <c r="AR78" s="73"/>
    </row>
    <row r="79" spans="1:44" s="119" customFormat="1" ht="15" customHeight="1" x14ac:dyDescent="0.25">
      <c r="A79" s="118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17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19" customFormat="1" ht="15" customHeight="1" x14ac:dyDescent="0.25">
      <c r="A80" s="118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17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19" customFormat="1" ht="15" customHeight="1" x14ac:dyDescent="0.25">
      <c r="A81" s="118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17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19" customFormat="1" ht="15" customHeight="1" x14ac:dyDescent="0.25">
      <c r="A82" s="118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17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19" customFormat="1" ht="15" customHeight="1" x14ac:dyDescent="0.25">
      <c r="A83" s="118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17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19" customFormat="1" ht="15" customHeight="1" x14ac:dyDescent="0.25">
      <c r="A84" s="118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17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19" customFormat="1" ht="15" customHeight="1" x14ac:dyDescent="0.25">
      <c r="A85" s="118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17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19" customFormat="1" ht="15" customHeight="1" x14ac:dyDescent="0.25">
      <c r="A86" s="118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17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19" customFormat="1" ht="15" customHeight="1" x14ac:dyDescent="0.25">
      <c r="A87" s="118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17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19" customFormat="1" ht="15" customHeight="1" x14ac:dyDescent="0.25">
      <c r="A88" s="118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17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19" customFormat="1" ht="15" customHeight="1" x14ac:dyDescent="0.25">
      <c r="A89" s="118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17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19" customFormat="1" ht="15" customHeight="1" x14ac:dyDescent="0.25">
      <c r="A90" s="118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17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19" customFormat="1" ht="15" customHeight="1" x14ac:dyDescent="0.25">
      <c r="A91" s="118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17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19" customFormat="1" ht="15" customHeight="1" x14ac:dyDescent="0.25">
      <c r="A92" s="118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17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19" customFormat="1" ht="15" customHeight="1" x14ac:dyDescent="0.25">
      <c r="A93" s="118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17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19" customFormat="1" ht="15" customHeight="1" x14ac:dyDescent="0.25">
      <c r="A94" s="118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17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19" customFormat="1" ht="15" customHeight="1" x14ac:dyDescent="0.25">
      <c r="A95" s="118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17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19" customFormat="1" ht="15" customHeight="1" x14ac:dyDescent="0.25">
      <c r="A96" s="118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17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19" customFormat="1" ht="15" customHeight="1" x14ac:dyDescent="0.25">
      <c r="A97" s="118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17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19" customFormat="1" ht="15" customHeight="1" x14ac:dyDescent="0.25">
      <c r="A98" s="118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17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19" customFormat="1" ht="15" customHeight="1" x14ac:dyDescent="0.25">
      <c r="A99" s="118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17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19" customFormat="1" ht="15" customHeight="1" x14ac:dyDescent="0.25">
      <c r="A100" s="118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17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19" customFormat="1" ht="15" customHeight="1" x14ac:dyDescent="0.25">
      <c r="A101" s="118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17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19" customFormat="1" ht="15" customHeight="1" x14ac:dyDescent="0.25">
      <c r="A102" s="118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17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19" customFormat="1" ht="15" customHeight="1" x14ac:dyDescent="0.25">
      <c r="A103" s="118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17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19" customFormat="1" ht="15" customHeight="1" x14ac:dyDescent="0.25">
      <c r="A104" s="118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17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19" customFormat="1" ht="15" customHeight="1" x14ac:dyDescent="0.25">
      <c r="A105" s="118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17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19" customFormat="1" ht="15" customHeight="1" x14ac:dyDescent="0.25">
      <c r="A106" s="118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17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19" customFormat="1" ht="15" customHeight="1" x14ac:dyDescent="0.25">
      <c r="A107" s="118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17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19" customFormat="1" ht="15" customHeight="1" x14ac:dyDescent="0.25">
      <c r="A108" s="118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17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19" customFormat="1" ht="15" customHeight="1" x14ac:dyDescent="0.25">
      <c r="A109" s="118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17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19" customFormat="1" ht="15" customHeight="1" x14ac:dyDescent="0.25">
      <c r="A110" s="118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17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19" customFormat="1" ht="15" customHeight="1" x14ac:dyDescent="0.25">
      <c r="A111" s="118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17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19" customFormat="1" ht="15" customHeight="1" x14ac:dyDescent="0.25">
      <c r="A112" s="118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17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19" customFormat="1" ht="15" customHeight="1" x14ac:dyDescent="0.25">
      <c r="A113" s="118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17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19" customFormat="1" ht="15" customHeight="1" x14ac:dyDescent="0.25">
      <c r="A114" s="118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17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19" customFormat="1" ht="15" customHeight="1" x14ac:dyDescent="0.25">
      <c r="A115" s="118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17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19" customFormat="1" ht="15" customHeight="1" x14ac:dyDescent="0.25">
      <c r="A116" s="118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17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19" customFormat="1" ht="15" customHeight="1" x14ac:dyDescent="0.25">
      <c r="A117" s="118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17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19" customFormat="1" ht="15" customHeight="1" x14ac:dyDescent="0.25">
      <c r="A118" s="118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17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19" customFormat="1" ht="15" customHeight="1" x14ac:dyDescent="0.25">
      <c r="A119" s="118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17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19" customFormat="1" ht="15" customHeight="1" x14ac:dyDescent="0.25">
      <c r="A120" s="118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17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19" customFormat="1" ht="15" customHeight="1" x14ac:dyDescent="0.25">
      <c r="A121" s="118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17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19" customFormat="1" ht="15" customHeight="1" x14ac:dyDescent="0.25">
      <c r="A122" s="118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17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19" customFormat="1" ht="15" customHeight="1" x14ac:dyDescent="0.25">
      <c r="A123" s="118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17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19" customFormat="1" ht="15" customHeight="1" x14ac:dyDescent="0.25">
      <c r="A124" s="118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17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19" customFormat="1" ht="15" customHeight="1" x14ac:dyDescent="0.25">
      <c r="A125" s="118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17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19" customFormat="1" ht="15" customHeight="1" x14ac:dyDescent="0.25">
      <c r="A126" s="118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17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19" customFormat="1" ht="15" customHeight="1" x14ac:dyDescent="0.25">
      <c r="A127" s="118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17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19" customFormat="1" ht="15" customHeight="1" x14ac:dyDescent="0.25">
      <c r="A128" s="118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17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19" customFormat="1" ht="15" customHeight="1" x14ac:dyDescent="0.25">
      <c r="A129" s="118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17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19" customFormat="1" ht="15" customHeight="1" x14ac:dyDescent="0.25">
      <c r="A130" s="118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17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19" customFormat="1" ht="15" customHeight="1" x14ac:dyDescent="0.25">
      <c r="A131" s="118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17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19" customFormat="1" ht="15" customHeight="1" x14ac:dyDescent="0.25">
      <c r="A132" s="118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17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19" customFormat="1" ht="15" customHeight="1" x14ac:dyDescent="0.25">
      <c r="A133" s="118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17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19" customFormat="1" ht="15" customHeight="1" x14ac:dyDescent="0.25">
      <c r="A134" s="118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17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19" customFormat="1" ht="15" customHeight="1" x14ac:dyDescent="0.25">
      <c r="A135" s="118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17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19" customFormat="1" ht="15" customHeight="1" x14ac:dyDescent="0.25">
      <c r="A136" s="118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17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19" customFormat="1" ht="15" customHeight="1" x14ac:dyDescent="0.25">
      <c r="A137" s="118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17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19" customFormat="1" ht="15" customHeight="1" x14ac:dyDescent="0.25">
      <c r="A138" s="118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17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19" customFormat="1" ht="15" customHeight="1" x14ac:dyDescent="0.25">
      <c r="A139" s="118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17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19" customFormat="1" ht="15" customHeight="1" x14ac:dyDescent="0.25">
      <c r="A140" s="118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17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19" customFormat="1" ht="15" customHeight="1" x14ac:dyDescent="0.25">
      <c r="A141" s="118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17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19" customFormat="1" ht="15" customHeight="1" x14ac:dyDescent="0.25">
      <c r="A142" s="118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17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19" customFormat="1" ht="15" customHeight="1" x14ac:dyDescent="0.25">
      <c r="A143" s="118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17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19" customFormat="1" ht="15" customHeight="1" x14ac:dyDescent="0.25">
      <c r="A144" s="118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17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19" customFormat="1" ht="15" customHeight="1" x14ac:dyDescent="0.25">
      <c r="A145" s="118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17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19" customFormat="1" ht="15" customHeight="1" x14ac:dyDescent="0.25">
      <c r="A146" s="118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17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19" customFormat="1" ht="15" customHeight="1" x14ac:dyDescent="0.25">
      <c r="A147" s="118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17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19" customFormat="1" ht="15" customHeight="1" x14ac:dyDescent="0.25">
      <c r="A148" s="118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17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19" customFormat="1" ht="15" customHeight="1" x14ac:dyDescent="0.25">
      <c r="A149" s="118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17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19" customFormat="1" ht="15" customHeight="1" x14ac:dyDescent="0.25">
      <c r="A150" s="118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17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19" customFormat="1" ht="15" customHeight="1" x14ac:dyDescent="0.25">
      <c r="A151" s="118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17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19" customFormat="1" ht="15" customHeight="1" x14ac:dyDescent="0.25">
      <c r="A152" s="118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17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19" customFormat="1" ht="15" customHeight="1" x14ac:dyDescent="0.25">
      <c r="A153" s="118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17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19" customFormat="1" ht="15" customHeight="1" x14ac:dyDescent="0.25">
      <c r="A154" s="118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17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19" customFormat="1" ht="15" customHeight="1" x14ac:dyDescent="0.25">
      <c r="A155" s="118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17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19" customFormat="1" ht="15" customHeight="1" x14ac:dyDescent="0.25">
      <c r="A156" s="118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17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19" customFormat="1" ht="15" customHeight="1" x14ac:dyDescent="0.25">
      <c r="A157" s="118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17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19" customFormat="1" ht="15" customHeight="1" x14ac:dyDescent="0.25">
      <c r="A158" s="118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17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19" customFormat="1" ht="15" customHeight="1" x14ac:dyDescent="0.25">
      <c r="A159" s="118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17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19" customFormat="1" ht="15" customHeight="1" x14ac:dyDescent="0.25">
      <c r="A160" s="118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17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19" customFormat="1" ht="15" customHeight="1" x14ac:dyDescent="0.25">
      <c r="A161" s="118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17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19" customFormat="1" ht="15" customHeight="1" x14ac:dyDescent="0.25">
      <c r="A162" s="118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17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19" customFormat="1" ht="15" customHeight="1" x14ac:dyDescent="0.25">
      <c r="A163" s="118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17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19" customFormat="1" ht="15" customHeight="1" x14ac:dyDescent="0.25">
      <c r="A164" s="118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17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19" customFormat="1" ht="15" customHeight="1" x14ac:dyDescent="0.25">
      <c r="A165" s="118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17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19" customFormat="1" ht="15" customHeight="1" x14ac:dyDescent="0.25">
      <c r="A166" s="118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17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19" customFormat="1" ht="15" customHeight="1" x14ac:dyDescent="0.25">
      <c r="A167" s="118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17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19" customFormat="1" ht="15" customHeight="1" x14ac:dyDescent="0.25">
      <c r="A168" s="118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17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19" customFormat="1" ht="15" customHeight="1" x14ac:dyDescent="0.25">
      <c r="A169" s="118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17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19" customFormat="1" ht="15" customHeight="1" x14ac:dyDescent="0.25">
      <c r="A170" s="118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17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s="119" customFormat="1" ht="15" customHeight="1" x14ac:dyDescent="0.25">
      <c r="A171" s="118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17"/>
      <c r="AI171" s="16"/>
      <c r="AJ171" s="16"/>
      <c r="AK171" s="10"/>
      <c r="AL171" s="10"/>
      <c r="AM171" s="10"/>
      <c r="AN171" s="10"/>
      <c r="AO171" s="10"/>
      <c r="AP171" s="10"/>
      <c r="AQ171" s="10"/>
      <c r="AR171" s="73"/>
    </row>
    <row r="172" spans="1:44" ht="15" customHeight="1" x14ac:dyDescent="0.25"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10"/>
      <c r="AH172" s="117"/>
      <c r="AI172" s="16"/>
      <c r="AJ172" s="16"/>
      <c r="AK172" s="73"/>
      <c r="AL172" s="73"/>
      <c r="AM172" s="73"/>
      <c r="AN172" s="73"/>
      <c r="AO172" s="73"/>
      <c r="AP172" s="73"/>
      <c r="AQ172" s="73"/>
    </row>
    <row r="173" spans="1:44" ht="15" customHeight="1" x14ac:dyDescent="0.25"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10"/>
      <c r="AH173" s="117"/>
      <c r="AI173" s="16"/>
      <c r="AJ173" s="16"/>
      <c r="AK173" s="73"/>
      <c r="AL173" s="73"/>
      <c r="AM173" s="73"/>
      <c r="AN173" s="73"/>
      <c r="AO173" s="73"/>
      <c r="AP173" s="73"/>
      <c r="AQ173" s="73"/>
    </row>
    <row r="174" spans="1:44" ht="15" customHeight="1" x14ac:dyDescent="0.25"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10"/>
      <c r="AH174" s="117"/>
      <c r="AI174" s="16"/>
      <c r="AJ174" s="16"/>
      <c r="AK174" s="73"/>
      <c r="AL174" s="73"/>
      <c r="AM174" s="73"/>
      <c r="AN174" s="73"/>
      <c r="AO174" s="73"/>
      <c r="AP174" s="73"/>
      <c r="AQ174" s="73"/>
    </row>
    <row r="175" spans="1:44" ht="15" customHeight="1" x14ac:dyDescent="0.25"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10"/>
      <c r="AH175" s="117"/>
      <c r="AI175" s="16"/>
      <c r="AJ175" s="16"/>
      <c r="AK175" s="73"/>
      <c r="AL175" s="73"/>
      <c r="AM175" s="73"/>
      <c r="AN175" s="73"/>
      <c r="AO175" s="73"/>
      <c r="AP175" s="73"/>
      <c r="AQ175" s="73"/>
    </row>
    <row r="176" spans="1:44" ht="15" customHeight="1" x14ac:dyDescent="0.25"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10"/>
      <c r="AH176" s="117"/>
      <c r="AI176" s="16"/>
      <c r="AJ176" s="16"/>
      <c r="AK176" s="73"/>
      <c r="AL176" s="73"/>
      <c r="AM176" s="73"/>
      <c r="AN176" s="73"/>
      <c r="AO176" s="73"/>
      <c r="AP176" s="73"/>
      <c r="AQ176" s="73"/>
    </row>
    <row r="177" spans="2:43" ht="15" customHeight="1" x14ac:dyDescent="0.25"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10"/>
      <c r="AH177" s="117"/>
      <c r="AI177" s="16"/>
      <c r="AJ177" s="16"/>
      <c r="AK177" s="73"/>
      <c r="AL177" s="73"/>
      <c r="AM177" s="73"/>
      <c r="AN177" s="73"/>
      <c r="AO177" s="73"/>
      <c r="AP177" s="73"/>
      <c r="AQ177" s="73"/>
    </row>
    <row r="178" spans="2:43" ht="15" customHeight="1" x14ac:dyDescent="0.25"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10"/>
      <c r="AH178" s="117"/>
      <c r="AI178" s="16"/>
      <c r="AJ178" s="16"/>
      <c r="AK178" s="73"/>
      <c r="AL178" s="73"/>
      <c r="AM178" s="73"/>
      <c r="AN178" s="73"/>
      <c r="AO178" s="73"/>
      <c r="AP178" s="73"/>
      <c r="AQ178" s="73"/>
    </row>
    <row r="179" spans="2:43" ht="15" customHeight="1" x14ac:dyDescent="0.2"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K179" s="73"/>
      <c r="AL179" s="73"/>
      <c r="AM179" s="73"/>
      <c r="AN179" s="73"/>
      <c r="AO179" s="73"/>
      <c r="AP179" s="73"/>
      <c r="AQ179" s="73"/>
    </row>
    <row r="180" spans="2:43" ht="15" customHeight="1" x14ac:dyDescent="0.2"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K180" s="73"/>
      <c r="AL180" s="73"/>
      <c r="AM180" s="73"/>
      <c r="AN180" s="73"/>
      <c r="AO180" s="73"/>
      <c r="AP180" s="73"/>
      <c r="AQ180" s="73"/>
    </row>
    <row r="181" spans="2:43" ht="15" customHeight="1" x14ac:dyDescent="0.2"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K181" s="73"/>
      <c r="AL181" s="73"/>
      <c r="AM181" s="73"/>
      <c r="AN181" s="73"/>
      <c r="AO181" s="73"/>
      <c r="AP181" s="73"/>
      <c r="AQ181" s="73"/>
    </row>
  </sheetData>
  <sortState ref="B8:AG9">
    <sortCondition ref="B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140625" customWidth="1"/>
    <col min="4" max="4" width="10.42578125" customWidth="1"/>
    <col min="5" max="9" width="5.42578125" customWidth="1"/>
    <col min="10" max="10" width="8.140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5.140625" customWidth="1"/>
    <col min="26" max="26" width="14.28515625" customWidth="1"/>
    <col min="27" max="31" width="5.42578125" customWidth="1"/>
    <col min="32" max="32" width="8.7109375" customWidth="1"/>
    <col min="33" max="33" width="0.7109375" customWidth="1"/>
    <col min="34" max="34" width="5.5703125" style="19" customWidth="1"/>
    <col min="35" max="35" width="5.28515625" style="19" customWidth="1"/>
    <col min="36" max="36" width="5.42578125" style="19" customWidth="1"/>
    <col min="37" max="37" width="5.28515625" style="19" customWidth="1"/>
    <col min="38" max="38" width="0.7109375" style="19" customWidth="1"/>
    <col min="39" max="43" width="5.42578125" customWidth="1"/>
    <col min="44" max="44" width="7.85546875" customWidth="1"/>
    <col min="45" max="45" width="0.7109375" customWidth="1"/>
  </cols>
  <sheetData>
    <row r="1" spans="1:57" x14ac:dyDescent="0.25">
      <c r="A1" s="16"/>
      <c r="B1" s="67" t="s">
        <v>23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31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24</v>
      </c>
      <c r="Z4" s="1" t="s">
        <v>25</v>
      </c>
      <c r="AA4" s="12">
        <v>11</v>
      </c>
      <c r="AB4" s="12">
        <v>0</v>
      </c>
      <c r="AC4" s="12">
        <v>2</v>
      </c>
      <c r="AD4" s="12">
        <v>3</v>
      </c>
      <c r="AE4" s="12">
        <v>17</v>
      </c>
      <c r="AF4" s="68">
        <v>0.34</v>
      </c>
      <c r="AG4" s="69">
        <v>50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26</v>
      </c>
      <c r="Z5" s="1" t="s">
        <v>25</v>
      </c>
      <c r="AA5" s="12">
        <v>16</v>
      </c>
      <c r="AB5" s="12">
        <v>1</v>
      </c>
      <c r="AC5" s="12">
        <v>19</v>
      </c>
      <c r="AD5" s="12">
        <v>18</v>
      </c>
      <c r="AE5" s="12">
        <v>68</v>
      </c>
      <c r="AF5" s="68">
        <v>0.58109999999999995</v>
      </c>
      <c r="AG5" s="69">
        <v>117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1</v>
      </c>
      <c r="AQ5" s="12">
        <v>5</v>
      </c>
      <c r="AR5" s="65">
        <v>0.5</v>
      </c>
      <c r="AS5" s="66">
        <v>10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27</v>
      </c>
      <c r="Z6" s="1" t="s">
        <v>25</v>
      </c>
      <c r="AA6" s="12">
        <v>11</v>
      </c>
      <c r="AB6" s="12">
        <v>2</v>
      </c>
      <c r="AC6" s="12">
        <v>13</v>
      </c>
      <c r="AD6" s="12">
        <v>14</v>
      </c>
      <c r="AE6" s="12">
        <v>59</v>
      </c>
      <c r="AF6" s="68">
        <v>0.72829999999999995</v>
      </c>
      <c r="AG6" s="69">
        <f>PRODUCT(AE6/AF6)</f>
        <v>81.010572566250175</v>
      </c>
      <c r="AH6" s="7"/>
      <c r="AI6" s="7"/>
      <c r="AJ6" s="7"/>
      <c r="AK6" s="7"/>
      <c r="AL6" s="10"/>
      <c r="AM6" s="12">
        <v>3</v>
      </c>
      <c r="AN6" s="12">
        <v>1</v>
      </c>
      <c r="AO6" s="12">
        <v>7</v>
      </c>
      <c r="AP6" s="12">
        <v>4</v>
      </c>
      <c r="AQ6" s="12">
        <v>14</v>
      </c>
      <c r="AR6" s="59">
        <v>0.60860000000000003</v>
      </c>
      <c r="AS6" s="10">
        <f>PRODUCT(AQ6/AR6)</f>
        <v>23.003614853762734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32</v>
      </c>
      <c r="D7" s="1" t="s">
        <v>33</v>
      </c>
      <c r="E7" s="12">
        <v>19</v>
      </c>
      <c r="F7" s="12">
        <v>0</v>
      </c>
      <c r="G7" s="12">
        <v>1</v>
      </c>
      <c r="H7" s="13">
        <v>0</v>
      </c>
      <c r="I7" s="12">
        <v>34</v>
      </c>
      <c r="J7" s="32">
        <v>0.33660000000000001</v>
      </c>
      <c r="K7" s="19">
        <v>101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59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81</v>
      </c>
      <c r="D8" s="1" t="s">
        <v>82</v>
      </c>
      <c r="E8" s="12">
        <v>14</v>
      </c>
      <c r="F8" s="12">
        <v>1</v>
      </c>
      <c r="G8" s="12">
        <v>2</v>
      </c>
      <c r="H8" s="12">
        <v>2</v>
      </c>
      <c r="I8" s="12">
        <v>18</v>
      </c>
      <c r="J8" s="32">
        <v>0.4</v>
      </c>
      <c r="K8" s="19">
        <v>45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80</v>
      </c>
      <c r="Z8" s="1" t="s">
        <v>78</v>
      </c>
      <c r="AA8" s="12">
        <v>4</v>
      </c>
      <c r="AB8" s="12">
        <v>0</v>
      </c>
      <c r="AC8" s="12">
        <v>2</v>
      </c>
      <c r="AD8" s="12">
        <v>6</v>
      </c>
      <c r="AE8" s="12">
        <v>15</v>
      </c>
      <c r="AF8" s="32">
        <v>0.5</v>
      </c>
      <c r="AG8" s="19">
        <v>30</v>
      </c>
      <c r="AH8" s="40"/>
      <c r="AI8" s="7"/>
      <c r="AJ8" s="7"/>
      <c r="AK8" s="7"/>
      <c r="AL8" s="72"/>
      <c r="AM8" s="12"/>
      <c r="AN8" s="12"/>
      <c r="AO8" s="13"/>
      <c r="AP8" s="12"/>
      <c r="AQ8" s="12"/>
      <c r="AR8" s="65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33</v>
      </c>
      <c r="F9" s="36">
        <f>SUM(F4:F8)</f>
        <v>1</v>
      </c>
      <c r="G9" s="36">
        <f>SUM(G4:G8)</f>
        <v>3</v>
      </c>
      <c r="H9" s="36">
        <f>SUM(H4:H8)</f>
        <v>2</v>
      </c>
      <c r="I9" s="36">
        <f>SUM(I4:I8)</f>
        <v>52</v>
      </c>
      <c r="J9" s="37">
        <f>PRODUCT(I9/K9)</f>
        <v>0.35616438356164382</v>
      </c>
      <c r="K9" s="21">
        <f>SUM(K4:K8)</f>
        <v>146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42</v>
      </c>
      <c r="AB9" s="36">
        <f>SUM(AB4:AB8)</f>
        <v>3</v>
      </c>
      <c r="AC9" s="36">
        <f>SUM(AC4:AC8)</f>
        <v>36</v>
      </c>
      <c r="AD9" s="36">
        <f>SUM(AD4:AD8)</f>
        <v>41</v>
      </c>
      <c r="AE9" s="36">
        <f>SUM(AE4:AE8)</f>
        <v>159</v>
      </c>
      <c r="AF9" s="37">
        <f>PRODUCT(AE9/AG9)</f>
        <v>0.57192069543366075</v>
      </c>
      <c r="AG9" s="21">
        <f>SUM(AG4:AG8)</f>
        <v>278.01057256625018</v>
      </c>
      <c r="AH9" s="18"/>
      <c r="AI9" s="29"/>
      <c r="AJ9" s="41"/>
      <c r="AK9" s="42"/>
      <c r="AL9" s="10"/>
      <c r="AM9" s="36">
        <f>SUM(AM4:AM8)</f>
        <v>5</v>
      </c>
      <c r="AN9" s="36">
        <f>SUM(AN4:AN8)</f>
        <v>1</v>
      </c>
      <c r="AO9" s="36">
        <f>SUM(AO4:AO8)</f>
        <v>7</v>
      </c>
      <c r="AP9" s="36">
        <f>SUM(AP4:AP8)</f>
        <v>5</v>
      </c>
      <c r="AQ9" s="36">
        <f>SUM(AQ4:AQ8)</f>
        <v>19</v>
      </c>
      <c r="AR9" s="37">
        <f>PRODUCT(AQ9/AS9)</f>
        <v>0.57569451359155632</v>
      </c>
      <c r="AS9" s="39">
        <f>SUM(AS4:AS8)</f>
        <v>33.003614853762734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21</v>
      </c>
      <c r="O11" s="7" t="s">
        <v>20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1</v>
      </c>
      <c r="F12" s="47">
        <v>0</v>
      </c>
      <c r="G12" s="47">
        <v>0</v>
      </c>
      <c r="H12" s="47">
        <v>0</v>
      </c>
      <c r="I12" s="47">
        <v>1</v>
      </c>
      <c r="J12" s="60">
        <v>0.25</v>
      </c>
      <c r="K12" s="16">
        <v>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7"/>
      <c r="R12" s="17"/>
      <c r="S12" s="17"/>
      <c r="T12" s="54" t="s">
        <v>29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33</v>
      </c>
      <c r="F13" s="47">
        <f>PRODUCT(F9+R9)</f>
        <v>1</v>
      </c>
      <c r="G13" s="47">
        <f>PRODUCT(G9+S9)</f>
        <v>3</v>
      </c>
      <c r="H13" s="47">
        <f>PRODUCT(H9+T9)</f>
        <v>2</v>
      </c>
      <c r="I13" s="47">
        <f>PRODUCT(I9+U9)</f>
        <v>52</v>
      </c>
      <c r="J13" s="60">
        <f>PRODUCT(I13/K13)</f>
        <v>0.35616438356164382</v>
      </c>
      <c r="K13" s="16">
        <f>PRODUCT(K9+W9)</f>
        <v>146</v>
      </c>
      <c r="L13" s="53">
        <f>PRODUCT((F13+G13)/E13)</f>
        <v>0.12121212121212122</v>
      </c>
      <c r="M13" s="53">
        <f>PRODUCT(H13/E13)</f>
        <v>6.0606060606060608E-2</v>
      </c>
      <c r="N13" s="53">
        <f>PRODUCT((F13+G13+H13)/E13)</f>
        <v>0.18181818181818182</v>
      </c>
      <c r="O13" s="53">
        <f>PRODUCT(I13/E13)</f>
        <v>1.5757575757575757</v>
      </c>
      <c r="Q13" s="17"/>
      <c r="R13" s="17"/>
      <c r="S13" s="17"/>
      <c r="T13" s="17" t="s">
        <v>34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47</v>
      </c>
      <c r="F14" s="47">
        <f>PRODUCT(AB9+AN9)</f>
        <v>4</v>
      </c>
      <c r="G14" s="47">
        <f>PRODUCT(AC9+AO9)</f>
        <v>43</v>
      </c>
      <c r="H14" s="47">
        <f>PRODUCT(AD9+AP9)</f>
        <v>46</v>
      </c>
      <c r="I14" s="47">
        <f>PRODUCT(AE9+AQ9)</f>
        <v>178</v>
      </c>
      <c r="J14" s="60">
        <f>PRODUCT(I14/K14)</f>
        <v>0.57232115832586683</v>
      </c>
      <c r="K14" s="10">
        <f>PRODUCT(AG9+AS9)</f>
        <v>311.01418742001289</v>
      </c>
      <c r="L14" s="53">
        <f>PRODUCT((F14+G14)/E14)</f>
        <v>1</v>
      </c>
      <c r="M14" s="53">
        <f>PRODUCT(H14/E14)</f>
        <v>0.97872340425531912</v>
      </c>
      <c r="N14" s="53">
        <f>PRODUCT((F14+G14+H14)/E14)</f>
        <v>1.9787234042553192</v>
      </c>
      <c r="O14" s="53">
        <f>PRODUCT(I14/E14)</f>
        <v>3.7872340425531914</v>
      </c>
      <c r="Q14" s="17"/>
      <c r="R14" s="17"/>
      <c r="S14" s="16"/>
      <c r="T14" s="54" t="s">
        <v>79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81</v>
      </c>
      <c r="F15" s="47">
        <f t="shared" ref="F15:I15" si="0">SUM(F12:F14)</f>
        <v>5</v>
      </c>
      <c r="G15" s="47">
        <f t="shared" si="0"/>
        <v>46</v>
      </c>
      <c r="H15" s="47">
        <f t="shared" si="0"/>
        <v>48</v>
      </c>
      <c r="I15" s="47">
        <f t="shared" si="0"/>
        <v>231</v>
      </c>
      <c r="J15" s="60">
        <f>PRODUCT(I15/K15)</f>
        <v>0.50545476783569188</v>
      </c>
      <c r="K15" s="16">
        <f>SUM(K12:K14)</f>
        <v>457.01418742001289</v>
      </c>
      <c r="L15" s="53">
        <f>PRODUCT((F15+G15)/E15)</f>
        <v>0.62962962962962965</v>
      </c>
      <c r="M15" s="53">
        <f>PRODUCT(H15/E15)</f>
        <v>0.59259259259259256</v>
      </c>
      <c r="N15" s="53">
        <f>PRODUCT((F15+G15+H15)/E15)</f>
        <v>1.2222222222222223</v>
      </c>
      <c r="O15" s="53">
        <f>PRODUCT(I15/E15)</f>
        <v>2.8518518518518516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7"/>
      <c r="AJ212" s="17"/>
      <c r="AK212"/>
      <c r="AL212"/>
    </row>
    <row r="213" spans="12:38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</row>
    <row r="214" spans="12:38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</row>
  </sheetData>
  <sortState ref="B7:M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2020-09-08T19:20:55Z</dcterms:modified>
</cp:coreProperties>
</file>