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49" i="1" l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39" i="1"/>
  <c r="J39" i="1"/>
  <c r="I39" i="1"/>
  <c r="H39" i="1"/>
  <c r="O18" i="4" l="1"/>
  <c r="N18" i="4"/>
  <c r="M18" i="4"/>
  <c r="L18" i="4"/>
  <c r="K18" i="4"/>
  <c r="AS15" i="4"/>
  <c r="AQ15" i="4"/>
  <c r="AP15" i="4"/>
  <c r="AO15" i="4"/>
  <c r="AN15" i="4"/>
  <c r="AM15" i="4"/>
  <c r="AG15" i="4"/>
  <c r="AE15" i="4"/>
  <c r="I20" i="4" s="1"/>
  <c r="AD15" i="4"/>
  <c r="H20" i="4" s="1"/>
  <c r="AC15" i="4"/>
  <c r="G20" i="4" s="1"/>
  <c r="AB15" i="4"/>
  <c r="F20" i="4" s="1"/>
  <c r="AA15" i="4"/>
  <c r="E20" i="4" s="1"/>
  <c r="W15" i="4"/>
  <c r="U15" i="4"/>
  <c r="T15" i="4"/>
  <c r="S15" i="4"/>
  <c r="R15" i="4"/>
  <c r="Q15" i="4"/>
  <c r="K15" i="4"/>
  <c r="I15" i="4"/>
  <c r="I19" i="4" s="1"/>
  <c r="I21" i="4" s="1"/>
  <c r="H15" i="4"/>
  <c r="H19" i="4" s="1"/>
  <c r="H21" i="4" s="1"/>
  <c r="G15" i="4"/>
  <c r="G19" i="4" s="1"/>
  <c r="G21" i="4" s="1"/>
  <c r="F15" i="4"/>
  <c r="F19" i="4" s="1"/>
  <c r="F21" i="4" s="1"/>
  <c r="E15" i="4"/>
  <c r="E19" i="4" s="1"/>
  <c r="E21" i="4" s="1"/>
  <c r="V15" i="4" l="1"/>
  <c r="K19" i="4"/>
  <c r="J19" i="4" s="1"/>
  <c r="J15" i="4"/>
  <c r="L19" i="4"/>
  <c r="N19" i="4"/>
  <c r="M19" i="4"/>
  <c r="O19" i="4"/>
  <c r="M21" i="4"/>
  <c r="N21" i="4"/>
  <c r="L21" i="4"/>
  <c r="O21" i="4"/>
  <c r="Y23" i="1"/>
  <c r="X23" i="1"/>
  <c r="W23" i="1"/>
  <c r="V23" i="1"/>
  <c r="U23" i="1"/>
  <c r="K21" i="4" l="1"/>
  <c r="J21" i="4" s="1"/>
  <c r="AQ23" i="1"/>
  <c r="AP23" i="1"/>
  <c r="AO23" i="1"/>
  <c r="AN23" i="1"/>
  <c r="AM23" i="1"/>
  <c r="AL23" i="1"/>
  <c r="L23" i="1"/>
  <c r="K23" i="1"/>
  <c r="J23" i="1"/>
  <c r="I23" i="1"/>
  <c r="I28" i="1" s="1"/>
  <c r="H23" i="1"/>
  <c r="H28" i="1" s="1"/>
  <c r="G23" i="1"/>
  <c r="G28" i="1" s="1"/>
  <c r="F23" i="1"/>
  <c r="F28" i="1" s="1"/>
  <c r="E23" i="1"/>
  <c r="E28" i="1" s="1"/>
  <c r="O17" i="1"/>
  <c r="O16" i="1"/>
  <c r="O15" i="1"/>
  <c r="O14" i="1"/>
  <c r="O11" i="1"/>
  <c r="M11" i="1"/>
  <c r="M23" i="1" s="1"/>
  <c r="O23" i="1" l="1"/>
  <c r="O28" i="1" s="1"/>
  <c r="O31" i="1" s="1"/>
  <c r="O32" i="1" s="1"/>
  <c r="K29" i="1"/>
  <c r="L29" i="1"/>
  <c r="F31" i="1"/>
  <c r="K28" i="1"/>
  <c r="L28" i="1"/>
  <c r="H31" i="1"/>
  <c r="M30" i="1"/>
  <c r="N30" i="1"/>
  <c r="Z23" i="1" s="1"/>
  <c r="E31" i="1"/>
  <c r="G31" i="1"/>
  <c r="I31" i="1"/>
  <c r="M28" i="1"/>
  <c r="N29" i="1"/>
  <c r="M29" i="1"/>
  <c r="K30" i="1"/>
  <c r="L30" i="1"/>
  <c r="D25" i="1"/>
  <c r="N23" i="1"/>
  <c r="N28" i="1" s="1"/>
  <c r="N31" i="1" l="1"/>
  <c r="M31" i="1"/>
  <c r="K31" i="1"/>
  <c r="L31" i="1"/>
</calcChain>
</file>

<file path=xl/sharedStrings.xml><?xml version="1.0" encoding="utf-8"?>
<sst xmlns="http://schemas.openxmlformats.org/spreadsheetml/2006/main" count="520" uniqueCount="254">
  <si>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</si>
  <si>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</si>
  <si>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</si>
  <si>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</si>
  <si>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</si>
  <si>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</si>
  <si>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</si>
  <si>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</si>
  <si>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</si>
  <si>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</si>
  <si>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</si>
  <si>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</si>
  <si>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</si>
  <si>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</si>
  <si>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</si>
  <si>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</si>
  <si>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</si>
  <si>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</si>
  <si>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</si>
  <si>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</si>
  <si>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</si>
  <si>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</si>
  <si>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</si>
  <si>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</si>
  <si>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</si>
  <si>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</si>
  <si>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</si>
  <si>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</si>
  <si>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</si>
  <si>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</si>
  <si>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</si>
  <si>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</si>
  <si>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</si>
  <si>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</si>
  <si>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</si>
  <si>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Henri Pulkkinen</t>
  </si>
  <si>
    <t>2.</t>
  </si>
  <si>
    <t>AA</t>
  </si>
  <si>
    <t>ykköspesis</t>
  </si>
  <si>
    <t>3.</t>
  </si>
  <si>
    <t>10.</t>
  </si>
  <si>
    <t>SMJ</t>
  </si>
  <si>
    <t>21.08. 2002  IPV - AA  2-0  (10-1, 1-0)</t>
  </si>
  <si>
    <t xml:space="preserve">  19 v   5 kk 16 pv</t>
  </si>
  <si>
    <t>24.08. 2002  AA - Lippo  0-2  (0-3, 8-19)</t>
  </si>
  <si>
    <t xml:space="preserve">  19 v   5 kk 19 pv</t>
  </si>
  <si>
    <t>29.08. 2004  IPV - AA  1-2  (5-4, 1-6, 0-5)</t>
  </si>
  <si>
    <t xml:space="preserve">  21 v   5 kk 24 pv</t>
  </si>
  <si>
    <t>VM</t>
  </si>
  <si>
    <t>5.</t>
  </si>
  <si>
    <t>11.</t>
  </si>
  <si>
    <t>KaMa</t>
  </si>
  <si>
    <t>1.</t>
  </si>
  <si>
    <t>VePe</t>
  </si>
  <si>
    <t>Seurat</t>
  </si>
  <si>
    <t>AA = Alajärven Ankkurit  (1944)</t>
  </si>
  <si>
    <t>VM = Vaasan Maila  (1933)</t>
  </si>
  <si>
    <t>SMJ = Seinäjoen Maila-Jussit  (1932)</t>
  </si>
  <si>
    <t>22.05. 2011  KaMa - KiPa  2-1  (9-1, 4-5, 5-5, 6-3)</t>
  </si>
  <si>
    <t xml:space="preserve">  28 v   2 kk 17 pv</t>
  </si>
  <si>
    <t>6.</t>
  </si>
  <si>
    <t>HaVe = Halsua-Veteli Pesis  (2002),  kasvattajaseura</t>
  </si>
  <si>
    <t>KaMa = Kankaanpään Maila  (1958)</t>
  </si>
  <si>
    <t>5.3.1983   Veteli</t>
  </si>
  <si>
    <t>9.</t>
  </si>
  <si>
    <t>YKKÖSPESIS</t>
  </si>
  <si>
    <t>VePe = Veteli Pesis  (2000)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</si>
  <si>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</si>
  <si>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</si>
  <si>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</si>
  <si>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</si>
  <si>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</si>
  <si>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</si>
  <si>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</si>
  <si>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</si>
  <si>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</si>
  <si>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</si>
  <si>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</si>
  <si>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</si>
  <si>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</si>
  <si>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</si>
  <si>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19.06. 2004  Hyvinkää</t>
  </si>
  <si>
    <t xml:space="preserve">  2-0  (4-1, 11-10)</t>
  </si>
  <si>
    <t>Länsi</t>
  </si>
  <si>
    <t>Matti Iivarinen</t>
  </si>
  <si>
    <t>1435</t>
  </si>
  <si>
    <t>2k</t>
  </si>
  <si>
    <t>02.08. 2003  Sotkamo</t>
  </si>
  <si>
    <t xml:space="preserve">  1-0  (2-2, 4-2)</t>
  </si>
  <si>
    <t>jok</t>
  </si>
  <si>
    <t>Tero Lehtinen</t>
  </si>
  <si>
    <t>2665</t>
  </si>
  <si>
    <t>04.08. 2000  Oulu</t>
  </si>
  <si>
    <t xml:space="preserve">  1-2  (1-0, 4-6, 0-1)</t>
  </si>
  <si>
    <t>Markku Uusitalo</t>
  </si>
  <si>
    <t>1237</t>
  </si>
  <si>
    <t>L+T</t>
  </si>
  <si>
    <t>12.</t>
  </si>
  <si>
    <t xml:space="preserve"> ITÄ - LÄNSI - KORTTI</t>
  </si>
  <si>
    <t>MIEHET</t>
  </si>
  <si>
    <t>03.07. 2016  Kouvola</t>
  </si>
  <si>
    <t xml:space="preserve">  0-1  (2-2, 2-3)</t>
  </si>
  <si>
    <t>4085</t>
  </si>
  <si>
    <t>Ikä ensimmäisessä ottelussa</t>
  </si>
  <si>
    <t>33 v  4 kk  2 pv</t>
  </si>
  <si>
    <t>Sami-Petteri Kivimäki</t>
  </si>
  <si>
    <t>3/5</t>
  </si>
  <si>
    <t>0/1</t>
  </si>
  <si>
    <t>1/1</t>
  </si>
  <si>
    <t>2/3</t>
  </si>
  <si>
    <t>3/6</t>
  </si>
  <si>
    <t>3/4</t>
  </si>
  <si>
    <t>0/2</t>
  </si>
  <si>
    <t>2/5</t>
  </si>
  <si>
    <t>1/3</t>
  </si>
  <si>
    <t>1/2</t>
  </si>
  <si>
    <t>5/11</t>
  </si>
  <si>
    <t>4/7</t>
  </si>
  <si>
    <t>1/4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</si>
  <si>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</si>
  <si>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</si>
  <si>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</si>
  <si>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</si>
  <si>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</si>
  <si>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</si>
  <si>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</si>
  <si>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hSM</t>
  </si>
  <si>
    <t>1-4  PattU</t>
  </si>
  <si>
    <t>13.</t>
  </si>
  <si>
    <t>0-0-0</t>
  </si>
  <si>
    <t>0-0-1</t>
  </si>
  <si>
    <t>0/0</t>
  </si>
  <si>
    <t>KAIKKIEN AIKOJEN TILASTOT, TOP-10</t>
  </si>
  <si>
    <t>PESISPÖRSSIRAJAT</t>
  </si>
  <si>
    <t>Lyöty</t>
  </si>
  <si>
    <t>Tuotu</t>
  </si>
  <si>
    <t xml:space="preserve">42.  ottelu  </t>
  </si>
  <si>
    <t xml:space="preserve">      Runkosarja TOP-30</t>
  </si>
  <si>
    <t>29.</t>
  </si>
  <si>
    <t>15.</t>
  </si>
  <si>
    <t>14.</t>
  </si>
  <si>
    <t>Ylempi loppusarja TOP-10</t>
  </si>
  <si>
    <t xml:space="preserve"> Vuoden tulokas  2008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</si>
  <si>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</si>
  <si>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</si>
  <si>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</si>
  <si>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</si>
  <si>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</si>
  <si>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</si>
  <si>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</si>
  <si>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</si>
  <si>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4.</t>
  </si>
  <si>
    <t>UPV</t>
  </si>
  <si>
    <t>UPV = Ulvilan Pesä-Veikot  (1957)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</si>
  <si>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</si>
  <si>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</si>
  <si>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</si>
  <si>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</si>
  <si>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</si>
  <si>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>1170.</t>
  </si>
  <si>
    <t xml:space="preserve"> Ottelutilasto</t>
  </si>
  <si>
    <t xml:space="preserve"> 200</t>
  </si>
  <si>
    <t xml:space="preserve"> 1945 - 2008</t>
  </si>
  <si>
    <t>492.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</si>
  <si>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</si>
  <si>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</si>
  <si>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</si>
  <si>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</si>
  <si>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</si>
  <si>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</si>
  <si>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</si>
  <si>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</si>
  <si>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</si>
  <si>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</si>
  <si>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Kärkilyöjätilasto</t>
  </si>
  <si>
    <t xml:space="preserve"> PLAY OFF,  KA / OTT</t>
  </si>
  <si>
    <t xml:space="preserve"> PLAY OFF, TASASATASET,  ka. / peli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</si>
  <si>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</si>
  <si>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</si>
  <si>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</si>
  <si>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</si>
  <si>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</si>
  <si>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</si>
  <si>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</si>
  <si>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</si>
  <si>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>129.</t>
  </si>
  <si>
    <t>131.</t>
  </si>
  <si>
    <t>148.   15.06. 2017  JymyJussit - KaMa  2-0</t>
  </si>
  <si>
    <t>197. ottelu</t>
  </si>
  <si>
    <t>311.   29.06. 2017  KaMa - KeKi  0-2</t>
  </si>
  <si>
    <t>34 v   2 kk 34 pv</t>
  </si>
  <si>
    <t>1269.</t>
  </si>
  <si>
    <t>1166.</t>
  </si>
  <si>
    <t>1112.</t>
  </si>
  <si>
    <t>1011.</t>
  </si>
  <si>
    <t>1028.</t>
  </si>
  <si>
    <t>948.</t>
  </si>
  <si>
    <t>939.</t>
  </si>
  <si>
    <t>942.</t>
  </si>
  <si>
    <t>1138.</t>
  </si>
  <si>
    <t>1150.</t>
  </si>
  <si>
    <t>885.</t>
  </si>
  <si>
    <t>800.</t>
  </si>
  <si>
    <t>668.</t>
  </si>
  <si>
    <t>561.</t>
  </si>
  <si>
    <t>525.</t>
  </si>
  <si>
    <t>459.</t>
  </si>
  <si>
    <t>432.</t>
  </si>
  <si>
    <t>436.</t>
  </si>
  <si>
    <t>1366.</t>
  </si>
  <si>
    <t>1375.</t>
  </si>
  <si>
    <t>1390.</t>
  </si>
  <si>
    <t>1073.</t>
  </si>
  <si>
    <t>975.</t>
  </si>
  <si>
    <t>867.</t>
  </si>
  <si>
    <t>765.</t>
  </si>
  <si>
    <t>737.</t>
  </si>
  <si>
    <t>643.</t>
  </si>
  <si>
    <t>609.</t>
  </si>
  <si>
    <t>623.</t>
  </si>
  <si>
    <t>1400.</t>
  </si>
  <si>
    <t>1406.</t>
  </si>
  <si>
    <t>1433.</t>
  </si>
  <si>
    <t>1058.</t>
  </si>
  <si>
    <t>851.</t>
  </si>
  <si>
    <t>667.</t>
  </si>
  <si>
    <t>542.</t>
  </si>
  <si>
    <t>427.</t>
  </si>
  <si>
    <t>340.</t>
  </si>
  <si>
    <t>268.</t>
  </si>
  <si>
    <t>272.</t>
  </si>
  <si>
    <t>755.</t>
  </si>
  <si>
    <t>774.</t>
  </si>
  <si>
    <t>790.</t>
  </si>
  <si>
    <t>590.</t>
  </si>
  <si>
    <t>457.</t>
  </si>
  <si>
    <t>361.</t>
  </si>
  <si>
    <t>275.</t>
  </si>
  <si>
    <t>219.</t>
  </si>
  <si>
    <t>170.</t>
  </si>
  <si>
    <t>448.</t>
  </si>
  <si>
    <t>467.</t>
  </si>
  <si>
    <t>472.</t>
  </si>
  <si>
    <t>479.</t>
  </si>
  <si>
    <t>511.</t>
  </si>
  <si>
    <t>521.</t>
  </si>
  <si>
    <t>532.</t>
  </si>
  <si>
    <t>496.</t>
  </si>
  <si>
    <t>515.</t>
  </si>
  <si>
    <t>523.</t>
  </si>
  <si>
    <t>547.</t>
  </si>
  <si>
    <t>570.</t>
  </si>
  <si>
    <t>587.</t>
  </si>
  <si>
    <t>593.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</si>
</sst>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quotePrefix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/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/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9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 applyAlignment="1">
      <alignment horizontal="left"/>
    </xf>
    <xf numFmtId="0" fontId="3" fillId="7" borderId="14" xfId="0" applyFont="1" applyFill="1" applyBorder="1" applyAlignment="1">
      <alignment horizontal="left"/>
    </xf>
    <xf numFmtId="165" fontId="3" fillId="7" borderId="12" xfId="1" applyNumberFormat="1" applyFont="1" applyFill="1" applyBorder="1" applyAlignment="1"/>
    <xf numFmtId="0" fontId="3" fillId="7" borderId="14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11" xfId="0" applyNumberFormat="1" applyFont="1" applyFill="1" applyBorder="1" applyAlignment="1">
      <alignment horizontal="center"/>
    </xf>
    <xf numFmtId="49" fontId="3" fillId="7" borderId="14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8" fillId="5" borderId="2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6" fillId="3" borderId="8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49" fontId="6" fillId="3" borderId="0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3" fillId="3" borderId="7" xfId="0" applyFont="1" applyFill="1" applyBorder="1"/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12" xfId="0" applyFont="1" applyFill="1" applyBorder="1" applyAlignment="1">
      <alignment horizontal="center"/>
    </xf>
    <xf numFmtId="165" fontId="3" fillId="7" borderId="4" xfId="1" applyNumberFormat="1" applyFont="1" applyFill="1" applyBorder="1" applyAlignment="1">
      <alignment horizontal="left"/>
    </xf>
    <xf numFmtId="49" fontId="3" fillId="7" borderId="4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3" borderId="0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left"/>
    </xf>
    <xf numFmtId="49" fontId="3" fillId="7" borderId="12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7" borderId="1" xfId="1" applyNumberFormat="1" applyFont="1" applyFill="1" applyBorder="1" applyAlignment="1"/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165" fontId="3" fillId="6" borderId="1" xfId="1" applyNumberFormat="1" applyFont="1" applyFill="1" applyBorder="1" applyAlignment="1">
      <alignment horizontal="center"/>
    </xf>
    <xf numFmtId="1" fontId="3" fillId="2" borderId="15" xfId="0" applyNumberFormat="1" applyFont="1" applyFill="1" applyBorder="1" applyAlignment="1">
      <alignment horizontal="center"/>
    </xf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0" xfId="0" applyFont="1" applyFill="1" applyAlignment="1">
      <alignment vertical="top"/>
    </xf>
    <xf numFmtId="165" fontId="3" fillId="3" borderId="3" xfId="0" applyNumberFormat="1" applyFont="1" applyFill="1" applyBorder="1"/>
    <xf numFmtId="0" fontId="6" fillId="3" borderId="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3" fillId="3" borderId="8" xfId="0" applyFont="1" applyFill="1" applyBorder="1"/>
    <xf numFmtId="0" fontId="3" fillId="3" borderId="9" xfId="0" applyFont="1" applyFill="1" applyBorder="1" applyAlignment="1">
      <alignment horizontal="left"/>
    </xf>
    <xf numFmtId="0" fontId="2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/>
    <xf numFmtId="0" fontId="3" fillId="4" borderId="0" xfId="0" applyFont="1" applyFill="1" applyBorder="1" applyAlignment="1"/>
    <xf numFmtId="0" fontId="3" fillId="4" borderId="13" xfId="0" applyFont="1" applyFill="1" applyBorder="1" applyAlignment="1">
      <alignment horizontal="left"/>
    </xf>
    <xf numFmtId="49" fontId="3" fillId="4" borderId="11" xfId="0" applyNumberFormat="1" applyFont="1" applyFill="1" applyBorder="1"/>
    <xf numFmtId="0" fontId="3" fillId="3" borderId="8" xfId="0" applyFont="1" applyFill="1" applyBorder="1" applyAlignment="1">
      <alignment horizontal="left"/>
    </xf>
    <xf numFmtId="0" fontId="3" fillId="3" borderId="7" xfId="0" applyFont="1" applyFill="1" applyBorder="1" applyAlignment="1"/>
    <xf numFmtId="0" fontId="3" fillId="3" borderId="9" xfId="0" applyFont="1" applyFill="1" applyBorder="1" applyAlignment="1"/>
    <xf numFmtId="0" fontId="3" fillId="4" borderId="13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/>
    <xf numFmtId="49" fontId="3" fillId="4" borderId="13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1" xfId="0" applyNumberFormat="1" applyFont="1" applyFill="1" applyBorder="1"/>
    <xf numFmtId="2" fontId="3" fillId="4" borderId="12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9" xfId="0" applyNumberFormat="1" applyFont="1" applyFill="1" applyBorder="1"/>
    <xf numFmtId="2" fontId="3" fillId="3" borderId="7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4"/>
  <sheetViews>
    <sheetView tabSelected="1" zoomScale="83" zoomScaleNormal="83" workbookViewId="0"/>
  </sheetViews>
  <sheetFormatPr defaultRowHeight="15" customHeight="1" x14ac:dyDescent="0.25"/>
  <cols>
    <col min="1" max="1" width="0.7109375" style="114" customWidth="1"/>
    <col min="2" max="2" width="6.7109375" style="75" customWidth="1"/>
    <col min="3" max="3" width="6.140625" style="74" customWidth="1"/>
    <col min="4" max="4" width="10.1406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4" customWidth="1"/>
    <col min="26" max="26" width="9.28515625" style="74" customWidth="1"/>
    <col min="27" max="27" width="0.7109375" style="74" customWidth="1"/>
    <col min="28" max="31" width="6.7109375" style="74" customWidth="1"/>
    <col min="32" max="32" width="0.7109375" style="74" customWidth="1"/>
    <col min="33" max="33" width="15.7109375" style="74" customWidth="1"/>
    <col min="34" max="34" width="13.42578125" style="74" customWidth="1"/>
    <col min="35" max="35" width="13" style="74" customWidth="1"/>
    <col min="36" max="36" width="12.140625" style="74" customWidth="1"/>
    <col min="37" max="37" width="0.7109375" style="74" customWidth="1"/>
    <col min="38" max="40" width="6.7109375" style="74" customWidth="1"/>
    <col min="41" max="43" width="4.7109375" style="74" customWidth="1"/>
    <col min="44" max="44" width="51.42578125" style="114" customWidth="1"/>
    <col min="45" max="16384" width="9.140625" style="114"/>
  </cols>
  <sheetData>
    <row r="1" spans="1:44" ht="17.25" customHeight="1" x14ac:dyDescent="0.25">
      <c r="A1" s="149"/>
      <c r="B1" s="2" t="s">
        <v>35</v>
      </c>
      <c r="C1" s="3"/>
      <c r="D1" s="4"/>
      <c r="E1" s="5" t="s">
        <v>63</v>
      </c>
      <c r="F1" s="3"/>
      <c r="G1" s="6"/>
      <c r="H1" s="3"/>
      <c r="I1" s="3"/>
      <c r="J1" s="3"/>
      <c r="K1" s="6"/>
      <c r="L1" s="3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4"/>
    </row>
    <row r="2" spans="1:44" s="152" customFormat="1" ht="15" customHeight="1" x14ac:dyDescent="0.25">
      <c r="A2" s="150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137</v>
      </c>
      <c r="Q2" s="20"/>
      <c r="R2" s="14"/>
      <c r="S2" s="21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141</v>
      </c>
      <c r="AC2" s="20"/>
      <c r="AD2" s="14"/>
      <c r="AE2" s="21"/>
      <c r="AF2" s="19"/>
      <c r="AG2" s="22" t="s">
        <v>119</v>
      </c>
      <c r="AH2" s="14"/>
      <c r="AI2" s="14"/>
      <c r="AJ2" s="15"/>
      <c r="AK2" s="19"/>
      <c r="AL2" s="22" t="s">
        <v>120</v>
      </c>
      <c r="AM2" s="20"/>
      <c r="AN2" s="14"/>
      <c r="AO2" s="151" t="s">
        <v>121</v>
      </c>
      <c r="AP2" s="14"/>
      <c r="AQ2" s="15"/>
      <c r="AR2" s="54"/>
    </row>
    <row r="3" spans="1:44" s="152" customFormat="1" ht="15" customHeight="1" x14ac:dyDescent="0.25">
      <c r="A3" s="15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96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96</v>
      </c>
      <c r="AE3" s="18" t="s">
        <v>17</v>
      </c>
      <c r="AF3" s="23"/>
      <c r="AG3" s="18" t="s">
        <v>122</v>
      </c>
      <c r="AH3" s="18" t="s">
        <v>123</v>
      </c>
      <c r="AI3" s="15" t="s">
        <v>124</v>
      </c>
      <c r="AJ3" s="18" t="s">
        <v>125</v>
      </c>
      <c r="AK3" s="23"/>
      <c r="AL3" s="18" t="s">
        <v>23</v>
      </c>
      <c r="AM3" s="18" t="s">
        <v>24</v>
      </c>
      <c r="AN3" s="15" t="s">
        <v>126</v>
      </c>
      <c r="AO3" s="15" t="s">
        <v>32</v>
      </c>
      <c r="AP3" s="17" t="s">
        <v>33</v>
      </c>
      <c r="AQ3" s="18" t="s">
        <v>34</v>
      </c>
      <c r="AR3" s="54"/>
    </row>
    <row r="4" spans="1:44" s="152" customFormat="1" ht="15" customHeight="1" x14ac:dyDescent="0.25">
      <c r="A4" s="150"/>
      <c r="B4" s="24">
        <v>2001</v>
      </c>
      <c r="C4" s="25" t="s">
        <v>50</v>
      </c>
      <c r="D4" s="26" t="s">
        <v>53</v>
      </c>
      <c r="E4" s="25"/>
      <c r="F4" s="27" t="s">
        <v>38</v>
      </c>
      <c r="G4" s="77"/>
      <c r="H4" s="76"/>
      <c r="I4" s="25"/>
      <c r="J4" s="25"/>
      <c r="K4" s="26"/>
      <c r="L4" s="26"/>
      <c r="M4" s="26"/>
      <c r="N4" s="26"/>
      <c r="O4" s="28"/>
      <c r="P4" s="18"/>
      <c r="Q4" s="18"/>
      <c r="R4" s="18"/>
      <c r="S4" s="18"/>
      <c r="T4" s="23"/>
      <c r="U4" s="29"/>
      <c r="V4" s="29"/>
      <c r="W4" s="29"/>
      <c r="X4" s="29"/>
      <c r="Y4" s="29"/>
      <c r="Z4" s="47"/>
      <c r="AA4" s="23"/>
      <c r="AB4" s="18"/>
      <c r="AC4" s="18"/>
      <c r="AD4" s="18"/>
      <c r="AE4" s="18"/>
      <c r="AF4" s="23"/>
      <c r="AG4" s="32"/>
      <c r="AH4" s="32"/>
      <c r="AI4" s="32"/>
      <c r="AJ4" s="32"/>
      <c r="AK4" s="23"/>
      <c r="AL4" s="29"/>
      <c r="AM4" s="32"/>
      <c r="AN4" s="32"/>
      <c r="AO4" s="29"/>
      <c r="AP4" s="29"/>
      <c r="AQ4" s="29"/>
      <c r="AR4" s="54"/>
    </row>
    <row r="5" spans="1:44" s="152" customFormat="1" ht="15" customHeight="1" x14ac:dyDescent="0.25">
      <c r="A5" s="150"/>
      <c r="B5" s="24">
        <v>2002</v>
      </c>
      <c r="C5" s="25" t="s">
        <v>36</v>
      </c>
      <c r="D5" s="26" t="s">
        <v>37</v>
      </c>
      <c r="E5" s="25"/>
      <c r="F5" s="27" t="s">
        <v>38</v>
      </c>
      <c r="G5" s="77"/>
      <c r="H5" s="76"/>
      <c r="I5" s="25"/>
      <c r="J5" s="25"/>
      <c r="K5" s="26"/>
      <c r="L5" s="26"/>
      <c r="M5" s="26"/>
      <c r="N5" s="26"/>
      <c r="O5" s="28"/>
      <c r="P5" s="18"/>
      <c r="Q5" s="18"/>
      <c r="R5" s="18"/>
      <c r="S5" s="18"/>
      <c r="T5" s="23"/>
      <c r="U5" s="30">
        <v>6</v>
      </c>
      <c r="V5" s="31">
        <v>0</v>
      </c>
      <c r="W5" s="31">
        <v>0</v>
      </c>
      <c r="X5" s="31">
        <v>3</v>
      </c>
      <c r="Y5" s="30">
        <v>15</v>
      </c>
      <c r="Z5" s="153">
        <v>0.5</v>
      </c>
      <c r="AA5" s="23"/>
      <c r="AB5" s="18"/>
      <c r="AC5" s="18"/>
      <c r="AD5" s="18"/>
      <c r="AE5" s="18"/>
      <c r="AF5" s="23"/>
      <c r="AG5" s="32"/>
      <c r="AH5" s="32"/>
      <c r="AI5" s="32"/>
      <c r="AJ5" s="32"/>
      <c r="AK5" s="23"/>
      <c r="AL5" s="29"/>
      <c r="AM5" s="32"/>
      <c r="AN5" s="32"/>
      <c r="AO5" s="29"/>
      <c r="AP5" s="29"/>
      <c r="AQ5" s="29"/>
      <c r="AR5" s="54"/>
    </row>
    <row r="6" spans="1:44" s="152" customFormat="1" ht="15" customHeight="1" x14ac:dyDescent="0.25">
      <c r="A6" s="150"/>
      <c r="B6" s="24">
        <v>2003</v>
      </c>
      <c r="C6" s="25" t="s">
        <v>49</v>
      </c>
      <c r="D6" s="26" t="s">
        <v>37</v>
      </c>
      <c r="E6" s="25"/>
      <c r="F6" s="27" t="s">
        <v>38</v>
      </c>
      <c r="G6" s="77"/>
      <c r="H6" s="76"/>
      <c r="I6" s="25"/>
      <c r="J6" s="25"/>
      <c r="K6" s="26"/>
      <c r="L6" s="26"/>
      <c r="M6" s="26"/>
      <c r="N6" s="26"/>
      <c r="O6" s="28"/>
      <c r="P6" s="18"/>
      <c r="Q6" s="18"/>
      <c r="R6" s="18"/>
      <c r="S6" s="18"/>
      <c r="T6" s="23"/>
      <c r="U6" s="29"/>
      <c r="V6" s="29"/>
      <c r="W6" s="29"/>
      <c r="X6" s="29"/>
      <c r="Y6" s="29"/>
      <c r="Z6" s="47"/>
      <c r="AA6" s="23"/>
      <c r="AB6" s="18"/>
      <c r="AC6" s="18"/>
      <c r="AD6" s="18"/>
      <c r="AE6" s="18"/>
      <c r="AF6" s="23"/>
      <c r="AG6" s="32"/>
      <c r="AH6" s="32"/>
      <c r="AI6" s="32"/>
      <c r="AJ6" s="32"/>
      <c r="AK6" s="23"/>
      <c r="AL6" s="29"/>
      <c r="AM6" s="32"/>
      <c r="AN6" s="32"/>
      <c r="AO6" s="29"/>
      <c r="AP6" s="29"/>
      <c r="AQ6" s="29"/>
      <c r="AR6" s="54"/>
    </row>
    <row r="7" spans="1:44" s="152" customFormat="1" ht="15" customHeight="1" x14ac:dyDescent="0.25">
      <c r="A7" s="150"/>
      <c r="B7" s="25">
        <v>2004</v>
      </c>
      <c r="C7" s="25" t="s">
        <v>36</v>
      </c>
      <c r="D7" s="26" t="s">
        <v>37</v>
      </c>
      <c r="E7" s="27"/>
      <c r="F7" s="27" t="s">
        <v>38</v>
      </c>
      <c r="G7" s="77"/>
      <c r="H7" s="76"/>
      <c r="I7" s="26"/>
      <c r="J7" s="26"/>
      <c r="K7" s="26"/>
      <c r="L7" s="26"/>
      <c r="M7" s="25"/>
      <c r="N7" s="25"/>
      <c r="O7" s="28"/>
      <c r="P7" s="18"/>
      <c r="Q7" s="18"/>
      <c r="R7" s="18"/>
      <c r="S7" s="18"/>
      <c r="T7" s="23"/>
      <c r="U7" s="30">
        <v>6</v>
      </c>
      <c r="V7" s="31">
        <v>0</v>
      </c>
      <c r="W7" s="31">
        <v>2</v>
      </c>
      <c r="X7" s="31">
        <v>6</v>
      </c>
      <c r="Y7" s="30">
        <v>21</v>
      </c>
      <c r="Z7" s="153">
        <v>0.55300000000000005</v>
      </c>
      <c r="AA7" s="23"/>
      <c r="AB7" s="18"/>
      <c r="AC7" s="18"/>
      <c r="AD7" s="18"/>
      <c r="AE7" s="18"/>
      <c r="AF7" s="23"/>
      <c r="AG7" s="32"/>
      <c r="AH7" s="32"/>
      <c r="AI7" s="32"/>
      <c r="AJ7" s="32"/>
      <c r="AK7" s="23"/>
      <c r="AL7" s="29"/>
      <c r="AM7" s="29"/>
      <c r="AN7" s="29"/>
      <c r="AO7" s="29"/>
      <c r="AP7" s="29"/>
      <c r="AQ7" s="29"/>
      <c r="AR7" s="54"/>
    </row>
    <row r="8" spans="1:44" s="152" customFormat="1" ht="15" customHeight="1" x14ac:dyDescent="0.25">
      <c r="A8" s="150"/>
      <c r="B8" s="33">
        <v>2005</v>
      </c>
      <c r="C8" s="33" t="s">
        <v>39</v>
      </c>
      <c r="D8" s="34" t="s">
        <v>37</v>
      </c>
      <c r="E8" s="35"/>
      <c r="F8" s="35" t="s">
        <v>38</v>
      </c>
      <c r="G8" s="78"/>
      <c r="H8" s="36"/>
      <c r="I8" s="34"/>
      <c r="J8" s="34"/>
      <c r="K8" s="34"/>
      <c r="L8" s="34"/>
      <c r="M8" s="33"/>
      <c r="N8" s="25"/>
      <c r="O8" s="28"/>
      <c r="P8" s="18"/>
      <c r="Q8" s="18"/>
      <c r="R8" s="18"/>
      <c r="S8" s="18"/>
      <c r="T8" s="23"/>
      <c r="U8" s="39">
        <v>7</v>
      </c>
      <c r="V8" s="39">
        <v>0</v>
      </c>
      <c r="W8" s="40">
        <v>0</v>
      </c>
      <c r="X8" s="39">
        <v>3</v>
      </c>
      <c r="Y8" s="39">
        <v>33</v>
      </c>
      <c r="Z8" s="153">
        <v>0.623</v>
      </c>
      <c r="AA8" s="23"/>
      <c r="AB8" s="18"/>
      <c r="AC8" s="18"/>
      <c r="AD8" s="18"/>
      <c r="AE8" s="18"/>
      <c r="AF8" s="23"/>
      <c r="AG8" s="32"/>
      <c r="AH8" s="32"/>
      <c r="AI8" s="32"/>
      <c r="AJ8" s="32"/>
      <c r="AK8" s="23"/>
      <c r="AL8" s="37"/>
      <c r="AM8" s="37"/>
      <c r="AN8" s="37"/>
      <c r="AO8" s="38"/>
      <c r="AP8" s="41"/>
      <c r="AQ8" s="37"/>
      <c r="AR8" s="54"/>
    </row>
    <row r="9" spans="1:44" s="152" customFormat="1" ht="15" customHeight="1" x14ac:dyDescent="0.25">
      <c r="A9" s="150"/>
      <c r="B9" s="25">
        <v>2006</v>
      </c>
      <c r="C9" s="25" t="s">
        <v>49</v>
      </c>
      <c r="D9" s="26" t="s">
        <v>48</v>
      </c>
      <c r="E9" s="35"/>
      <c r="F9" s="35" t="s">
        <v>38</v>
      </c>
      <c r="G9" s="78"/>
      <c r="H9" s="36"/>
      <c r="I9" s="34"/>
      <c r="J9" s="25"/>
      <c r="K9" s="25"/>
      <c r="L9" s="25"/>
      <c r="M9" s="25"/>
      <c r="N9" s="42"/>
      <c r="O9" s="23"/>
      <c r="P9" s="18"/>
      <c r="Q9" s="18"/>
      <c r="R9" s="18"/>
      <c r="S9" s="18"/>
      <c r="T9" s="23"/>
      <c r="U9" s="32"/>
      <c r="V9" s="29"/>
      <c r="W9" s="29"/>
      <c r="X9" s="29"/>
      <c r="Y9" s="29"/>
      <c r="Z9" s="47"/>
      <c r="AA9" s="23"/>
      <c r="AB9" s="18"/>
      <c r="AC9" s="18"/>
      <c r="AD9" s="18"/>
      <c r="AE9" s="18"/>
      <c r="AF9" s="23"/>
      <c r="AG9" s="32"/>
      <c r="AH9" s="32"/>
      <c r="AI9" s="32"/>
      <c r="AJ9" s="32"/>
      <c r="AK9" s="23"/>
      <c r="AL9" s="29"/>
      <c r="AM9" s="29"/>
      <c r="AN9" s="29"/>
      <c r="AO9" s="29"/>
      <c r="AP9" s="29"/>
      <c r="AQ9" s="29"/>
      <c r="AR9" s="54"/>
    </row>
    <row r="10" spans="1:44" s="152" customFormat="1" ht="15" customHeight="1" x14ac:dyDescent="0.25">
      <c r="A10" s="150"/>
      <c r="B10" s="33">
        <v>2007</v>
      </c>
      <c r="C10" s="33" t="s">
        <v>50</v>
      </c>
      <c r="D10" s="34" t="s">
        <v>37</v>
      </c>
      <c r="E10" s="35"/>
      <c r="F10" s="35" t="s">
        <v>38</v>
      </c>
      <c r="G10" s="77"/>
      <c r="H10" s="36"/>
      <c r="I10" s="34"/>
      <c r="J10" s="34"/>
      <c r="K10" s="34"/>
      <c r="L10" s="34"/>
      <c r="M10" s="33"/>
      <c r="N10" s="25"/>
      <c r="O10" s="23"/>
      <c r="P10" s="18"/>
      <c r="Q10" s="18"/>
      <c r="R10" s="18"/>
      <c r="S10" s="18"/>
      <c r="T10" s="23"/>
      <c r="U10" s="32"/>
      <c r="V10" s="29"/>
      <c r="W10" s="43"/>
      <c r="X10" s="29"/>
      <c r="Y10" s="29"/>
      <c r="Z10" s="47"/>
      <c r="AA10" s="23"/>
      <c r="AB10" s="18"/>
      <c r="AC10" s="18"/>
      <c r="AD10" s="18"/>
      <c r="AE10" s="18"/>
      <c r="AF10" s="23"/>
      <c r="AG10" s="32"/>
      <c r="AH10" s="32"/>
      <c r="AI10" s="32"/>
      <c r="AJ10" s="32"/>
      <c r="AK10" s="23"/>
      <c r="AL10" s="29"/>
      <c r="AM10" s="32"/>
      <c r="AN10" s="44"/>
      <c r="AO10" s="43"/>
      <c r="AP10" s="45"/>
      <c r="AQ10" s="29"/>
      <c r="AR10" s="54"/>
    </row>
    <row r="11" spans="1:44" s="152" customFormat="1" ht="15" customHeight="1" x14ac:dyDescent="0.25">
      <c r="A11" s="150"/>
      <c r="B11" s="37">
        <v>2008</v>
      </c>
      <c r="C11" s="37" t="s">
        <v>40</v>
      </c>
      <c r="D11" s="46" t="s">
        <v>41</v>
      </c>
      <c r="E11" s="37">
        <v>18</v>
      </c>
      <c r="F11" s="37">
        <v>0</v>
      </c>
      <c r="G11" s="38">
        <v>0</v>
      </c>
      <c r="H11" s="37">
        <v>11</v>
      </c>
      <c r="I11" s="37">
        <v>69</v>
      </c>
      <c r="J11" s="37">
        <v>23</v>
      </c>
      <c r="K11" s="37">
        <v>33</v>
      </c>
      <c r="L11" s="37">
        <v>13</v>
      </c>
      <c r="M11" s="37">
        <f>PRODUCT(F11+G11)</f>
        <v>0</v>
      </c>
      <c r="N11" s="47">
        <v>0.57999999999999996</v>
      </c>
      <c r="O11" s="23">
        <f>PRODUCT(I11/N11)</f>
        <v>118.96551724137932</v>
      </c>
      <c r="P11" s="18"/>
      <c r="Q11" s="18"/>
      <c r="R11" s="18"/>
      <c r="S11" s="18"/>
      <c r="T11" s="23"/>
      <c r="U11" s="29"/>
      <c r="V11" s="29"/>
      <c r="W11" s="43"/>
      <c r="X11" s="29"/>
      <c r="Y11" s="29"/>
      <c r="Z11" s="47"/>
      <c r="AA11" s="23"/>
      <c r="AB11" s="18"/>
      <c r="AC11" s="18"/>
      <c r="AD11" s="18"/>
      <c r="AE11" s="18"/>
      <c r="AF11" s="23"/>
      <c r="AG11" s="32"/>
      <c r="AH11" s="32"/>
      <c r="AI11" s="32"/>
      <c r="AJ11" s="32"/>
      <c r="AK11" s="23"/>
      <c r="AL11" s="29"/>
      <c r="AM11" s="29"/>
      <c r="AN11" s="43"/>
      <c r="AO11" s="43"/>
      <c r="AP11" s="45"/>
      <c r="AQ11" s="29"/>
      <c r="AR11" s="54"/>
    </row>
    <row r="12" spans="1:44" s="152" customFormat="1" ht="15" customHeight="1" x14ac:dyDescent="0.25">
      <c r="A12" s="150"/>
      <c r="B12" s="33">
        <v>2009</v>
      </c>
      <c r="C12" s="33" t="s">
        <v>39</v>
      </c>
      <c r="D12" s="34" t="s">
        <v>51</v>
      </c>
      <c r="E12" s="35"/>
      <c r="F12" s="35" t="s">
        <v>38</v>
      </c>
      <c r="G12" s="78"/>
      <c r="H12" s="36"/>
      <c r="I12" s="34"/>
      <c r="J12" s="34"/>
      <c r="K12" s="34"/>
      <c r="L12" s="34"/>
      <c r="M12" s="33"/>
      <c r="N12" s="25"/>
      <c r="O12" s="23">
        <v>0</v>
      </c>
      <c r="P12" s="18"/>
      <c r="Q12" s="18"/>
      <c r="R12" s="18"/>
      <c r="S12" s="18"/>
      <c r="T12" s="23"/>
      <c r="U12" s="32"/>
      <c r="V12" s="29"/>
      <c r="W12" s="43"/>
      <c r="X12" s="29"/>
      <c r="Y12" s="29"/>
      <c r="Z12" s="47"/>
      <c r="AA12" s="23"/>
      <c r="AB12" s="18"/>
      <c r="AC12" s="18"/>
      <c r="AD12" s="18"/>
      <c r="AE12" s="18"/>
      <c r="AF12" s="23"/>
      <c r="AG12" s="32"/>
      <c r="AH12" s="32"/>
      <c r="AI12" s="32"/>
      <c r="AJ12" s="32"/>
      <c r="AK12" s="23"/>
      <c r="AL12" s="29"/>
      <c r="AM12" s="32"/>
      <c r="AN12" s="44"/>
      <c r="AO12" s="43"/>
      <c r="AP12" s="45"/>
      <c r="AQ12" s="29"/>
      <c r="AR12" s="54"/>
    </row>
    <row r="13" spans="1:44" s="152" customFormat="1" ht="15" customHeight="1" x14ac:dyDescent="0.25">
      <c r="A13" s="150"/>
      <c r="B13" s="33">
        <v>2010</v>
      </c>
      <c r="C13" s="33" t="s">
        <v>52</v>
      </c>
      <c r="D13" s="34" t="s">
        <v>51</v>
      </c>
      <c r="E13" s="35"/>
      <c r="F13" s="35" t="s">
        <v>38</v>
      </c>
      <c r="G13" s="77"/>
      <c r="H13" s="36"/>
      <c r="I13" s="34"/>
      <c r="J13" s="34"/>
      <c r="K13" s="34"/>
      <c r="L13" s="34"/>
      <c r="M13" s="33"/>
      <c r="N13" s="25"/>
      <c r="O13" s="23">
        <v>0</v>
      </c>
      <c r="P13" s="18"/>
      <c r="Q13" s="18"/>
      <c r="R13" s="18"/>
      <c r="S13" s="18"/>
      <c r="T13" s="23"/>
      <c r="U13" s="32"/>
      <c r="V13" s="29"/>
      <c r="W13" s="43"/>
      <c r="X13" s="29"/>
      <c r="Y13" s="29"/>
      <c r="Z13" s="47"/>
      <c r="AA13" s="23"/>
      <c r="AB13" s="18"/>
      <c r="AC13" s="18"/>
      <c r="AD13" s="18"/>
      <c r="AE13" s="18"/>
      <c r="AF13" s="23"/>
      <c r="AG13" s="32"/>
      <c r="AH13" s="32"/>
      <c r="AI13" s="32"/>
      <c r="AJ13" s="32"/>
      <c r="AK13" s="23"/>
      <c r="AL13" s="29"/>
      <c r="AM13" s="32"/>
      <c r="AN13" s="44"/>
      <c r="AO13" s="43"/>
      <c r="AP13" s="45"/>
      <c r="AQ13" s="29"/>
      <c r="AR13" s="54"/>
    </row>
    <row r="14" spans="1:44" s="152" customFormat="1" ht="15" customHeight="1" x14ac:dyDescent="0.25">
      <c r="A14" s="150"/>
      <c r="B14" s="37">
        <v>2011</v>
      </c>
      <c r="C14" s="37" t="s">
        <v>60</v>
      </c>
      <c r="D14" s="46" t="s">
        <v>51</v>
      </c>
      <c r="E14" s="37">
        <v>26</v>
      </c>
      <c r="F14" s="37">
        <v>2</v>
      </c>
      <c r="G14" s="38">
        <v>5</v>
      </c>
      <c r="H14" s="37">
        <v>16</v>
      </c>
      <c r="I14" s="37">
        <v>96</v>
      </c>
      <c r="J14" s="37">
        <v>13</v>
      </c>
      <c r="K14" s="37">
        <v>41</v>
      </c>
      <c r="L14" s="37">
        <v>35</v>
      </c>
      <c r="M14" s="37">
        <v>7</v>
      </c>
      <c r="N14" s="47">
        <v>0.61099999999999999</v>
      </c>
      <c r="O14" s="23">
        <f>PRODUCT(I14/N14)</f>
        <v>157.11947626841246</v>
      </c>
      <c r="P14" s="18"/>
      <c r="Q14" s="18"/>
      <c r="R14" s="18"/>
      <c r="S14" s="18"/>
      <c r="T14" s="23"/>
      <c r="U14" s="32"/>
      <c r="V14" s="29"/>
      <c r="W14" s="43"/>
      <c r="X14" s="29"/>
      <c r="Y14" s="29"/>
      <c r="Z14" s="47"/>
      <c r="AA14" s="23"/>
      <c r="AB14" s="18"/>
      <c r="AC14" s="18"/>
      <c r="AD14" s="18"/>
      <c r="AE14" s="18"/>
      <c r="AF14" s="23"/>
      <c r="AG14" s="32" t="s">
        <v>127</v>
      </c>
      <c r="AH14" s="32"/>
      <c r="AI14" s="32"/>
      <c r="AJ14" s="32"/>
      <c r="AK14" s="23"/>
      <c r="AL14" s="29"/>
      <c r="AM14" s="29"/>
      <c r="AN14" s="43"/>
      <c r="AO14" s="43"/>
      <c r="AP14" s="45"/>
      <c r="AQ14" s="29"/>
      <c r="AR14" s="54"/>
    </row>
    <row r="15" spans="1:44" s="152" customFormat="1" ht="15" customHeight="1" x14ac:dyDescent="0.25">
      <c r="A15" s="150"/>
      <c r="B15" s="37">
        <v>2012</v>
      </c>
      <c r="C15" s="37" t="s">
        <v>64</v>
      </c>
      <c r="D15" s="46" t="s">
        <v>51</v>
      </c>
      <c r="E15" s="37">
        <v>26</v>
      </c>
      <c r="F15" s="37">
        <v>0</v>
      </c>
      <c r="G15" s="38">
        <v>3</v>
      </c>
      <c r="H15" s="37">
        <v>7</v>
      </c>
      <c r="I15" s="37">
        <v>116</v>
      </c>
      <c r="J15" s="37">
        <v>10</v>
      </c>
      <c r="K15" s="37">
        <v>51</v>
      </c>
      <c r="L15" s="37">
        <v>52</v>
      </c>
      <c r="M15" s="37">
        <v>3</v>
      </c>
      <c r="N15" s="47">
        <v>0.69499999999999995</v>
      </c>
      <c r="O15" s="23">
        <f>PRODUCT(I15/N15)</f>
        <v>166.9064748201439</v>
      </c>
      <c r="P15" s="18"/>
      <c r="Q15" s="18"/>
      <c r="R15" s="18"/>
      <c r="S15" s="18" t="s">
        <v>138</v>
      </c>
      <c r="T15" s="23"/>
      <c r="U15" s="30">
        <v>3</v>
      </c>
      <c r="V15" s="30">
        <v>0</v>
      </c>
      <c r="W15" s="30">
        <v>2</v>
      </c>
      <c r="X15" s="30">
        <v>0</v>
      </c>
      <c r="Y15" s="30">
        <v>14</v>
      </c>
      <c r="Z15" s="153">
        <v>0.7</v>
      </c>
      <c r="AA15" s="23"/>
      <c r="AB15" s="18"/>
      <c r="AC15" s="18"/>
      <c r="AD15" s="18"/>
      <c r="AE15" s="18"/>
      <c r="AF15" s="23"/>
      <c r="AG15" s="32"/>
      <c r="AH15" s="32"/>
      <c r="AI15" s="32"/>
      <c r="AJ15" s="32"/>
      <c r="AK15" s="23"/>
      <c r="AL15" s="29"/>
      <c r="AM15" s="29"/>
      <c r="AN15" s="43">
        <v>1</v>
      </c>
      <c r="AO15" s="43"/>
      <c r="AP15" s="45"/>
      <c r="AQ15" s="29"/>
      <c r="AR15" s="54"/>
    </row>
    <row r="16" spans="1:44" s="152" customFormat="1" ht="15" customHeight="1" x14ac:dyDescent="0.25">
      <c r="A16" s="150"/>
      <c r="B16" s="37">
        <v>2013</v>
      </c>
      <c r="C16" s="37" t="s">
        <v>40</v>
      </c>
      <c r="D16" s="46" t="s">
        <v>51</v>
      </c>
      <c r="E16" s="37">
        <v>26</v>
      </c>
      <c r="F16" s="37">
        <v>0</v>
      </c>
      <c r="G16" s="38">
        <v>2</v>
      </c>
      <c r="H16" s="37">
        <v>13</v>
      </c>
      <c r="I16" s="37">
        <v>132</v>
      </c>
      <c r="J16" s="37">
        <v>3</v>
      </c>
      <c r="K16" s="37">
        <v>53</v>
      </c>
      <c r="L16" s="37">
        <v>74</v>
      </c>
      <c r="M16" s="37">
        <v>2</v>
      </c>
      <c r="N16" s="47">
        <v>0.62849999999999995</v>
      </c>
      <c r="O16" s="86">
        <f>PRODUCT(I16/N16)</f>
        <v>210.02386634844871</v>
      </c>
      <c r="P16" s="18"/>
      <c r="Q16" s="18"/>
      <c r="R16" s="18"/>
      <c r="S16" s="18" t="s">
        <v>139</v>
      </c>
      <c r="T16" s="23"/>
      <c r="U16" s="30">
        <v>5</v>
      </c>
      <c r="V16" s="30">
        <v>0</v>
      </c>
      <c r="W16" s="30">
        <v>1</v>
      </c>
      <c r="X16" s="30">
        <v>5</v>
      </c>
      <c r="Y16" s="30">
        <v>24</v>
      </c>
      <c r="Z16" s="153">
        <v>0.58499999999999996</v>
      </c>
      <c r="AA16" s="23"/>
      <c r="AB16" s="18"/>
      <c r="AC16" s="18"/>
      <c r="AD16" s="18"/>
      <c r="AE16" s="18"/>
      <c r="AF16" s="23"/>
      <c r="AG16" s="32"/>
      <c r="AH16" s="32"/>
      <c r="AI16" s="32"/>
      <c r="AJ16" s="32"/>
      <c r="AK16" s="23"/>
      <c r="AL16" s="29"/>
      <c r="AM16" s="29"/>
      <c r="AN16" s="43"/>
      <c r="AO16" s="43"/>
      <c r="AP16" s="45"/>
      <c r="AQ16" s="29"/>
      <c r="AR16" s="54"/>
    </row>
    <row r="17" spans="1:44" s="152" customFormat="1" ht="15" customHeight="1" x14ac:dyDescent="0.25">
      <c r="A17" s="150"/>
      <c r="B17" s="37">
        <v>2014</v>
      </c>
      <c r="C17" s="37" t="s">
        <v>50</v>
      </c>
      <c r="D17" s="46" t="s">
        <v>51</v>
      </c>
      <c r="E17" s="37">
        <v>30</v>
      </c>
      <c r="F17" s="37">
        <v>1</v>
      </c>
      <c r="G17" s="38">
        <v>4</v>
      </c>
      <c r="H17" s="37">
        <v>16</v>
      </c>
      <c r="I17" s="37">
        <v>158</v>
      </c>
      <c r="J17" s="37">
        <v>26</v>
      </c>
      <c r="K17" s="37">
        <v>69</v>
      </c>
      <c r="L17" s="37">
        <v>58</v>
      </c>
      <c r="M17" s="41">
        <v>5</v>
      </c>
      <c r="N17" s="47">
        <v>0.60799999999999998</v>
      </c>
      <c r="O17" s="86">
        <f>PRODUCT(I17/N17)</f>
        <v>259.86842105263156</v>
      </c>
      <c r="P17" s="18"/>
      <c r="Q17" s="18"/>
      <c r="R17" s="18"/>
      <c r="S17" s="18" t="s">
        <v>140</v>
      </c>
      <c r="T17" s="23"/>
      <c r="U17" s="30">
        <v>8</v>
      </c>
      <c r="V17" s="30">
        <v>0</v>
      </c>
      <c r="W17" s="30">
        <v>0</v>
      </c>
      <c r="X17" s="30">
        <v>2</v>
      </c>
      <c r="Y17" s="30">
        <v>50</v>
      </c>
      <c r="Z17" s="153">
        <v>0.63300000000000001</v>
      </c>
      <c r="AA17" s="23"/>
      <c r="AB17" s="18"/>
      <c r="AC17" s="18"/>
      <c r="AD17" s="18"/>
      <c r="AE17" s="18"/>
      <c r="AF17" s="23"/>
      <c r="AG17" s="32"/>
      <c r="AH17" s="32"/>
      <c r="AI17" s="32"/>
      <c r="AJ17" s="32"/>
      <c r="AK17" s="23"/>
      <c r="AL17" s="29"/>
      <c r="AM17" s="29"/>
      <c r="AN17" s="43"/>
      <c r="AO17" s="43"/>
      <c r="AP17" s="45"/>
      <c r="AQ17" s="29"/>
      <c r="AR17" s="54"/>
    </row>
    <row r="18" spans="1:44" s="152" customFormat="1" ht="15" customHeight="1" x14ac:dyDescent="0.25">
      <c r="A18" s="150"/>
      <c r="B18" s="37">
        <v>2015</v>
      </c>
      <c r="C18" s="37" t="s">
        <v>97</v>
      </c>
      <c r="D18" s="46" t="s">
        <v>51</v>
      </c>
      <c r="E18" s="37">
        <v>30</v>
      </c>
      <c r="F18" s="37">
        <v>0</v>
      </c>
      <c r="G18" s="38">
        <v>0</v>
      </c>
      <c r="H18" s="37">
        <v>8</v>
      </c>
      <c r="I18" s="37">
        <v>169</v>
      </c>
      <c r="J18" s="37">
        <v>23</v>
      </c>
      <c r="K18" s="37">
        <v>71</v>
      </c>
      <c r="L18" s="37">
        <v>75</v>
      </c>
      <c r="M18" s="41">
        <v>0</v>
      </c>
      <c r="N18" s="60">
        <v>0.60140000000000005</v>
      </c>
      <c r="O18" s="86">
        <v>281</v>
      </c>
      <c r="P18" s="18"/>
      <c r="Q18" s="18"/>
      <c r="R18" s="18"/>
      <c r="S18" s="18" t="s">
        <v>64</v>
      </c>
      <c r="T18" s="23"/>
      <c r="U18" s="30">
        <v>6</v>
      </c>
      <c r="V18" s="30">
        <v>0</v>
      </c>
      <c r="W18" s="30">
        <v>0</v>
      </c>
      <c r="X18" s="30">
        <v>7</v>
      </c>
      <c r="Y18" s="30">
        <v>41</v>
      </c>
      <c r="Z18" s="153">
        <v>0.71899999999999997</v>
      </c>
      <c r="AA18" s="23"/>
      <c r="AB18" s="18"/>
      <c r="AC18" s="18"/>
      <c r="AD18" s="18"/>
      <c r="AE18" s="18"/>
      <c r="AF18" s="23"/>
      <c r="AG18" s="32"/>
      <c r="AH18" s="32"/>
      <c r="AI18" s="32"/>
      <c r="AJ18" s="32"/>
      <c r="AK18" s="23"/>
      <c r="AL18" s="29"/>
      <c r="AM18" s="29"/>
      <c r="AN18" s="43"/>
      <c r="AO18" s="43"/>
      <c r="AP18" s="45"/>
      <c r="AQ18" s="29"/>
      <c r="AR18" s="54"/>
    </row>
    <row r="19" spans="1:44" s="152" customFormat="1" ht="15" customHeight="1" x14ac:dyDescent="0.25">
      <c r="A19" s="150"/>
      <c r="B19" s="29">
        <v>2016</v>
      </c>
      <c r="C19" s="29" t="s">
        <v>50</v>
      </c>
      <c r="D19" s="2" t="s">
        <v>51</v>
      </c>
      <c r="E19" s="29">
        <v>28</v>
      </c>
      <c r="F19" s="29">
        <v>0</v>
      </c>
      <c r="G19" s="29">
        <v>5</v>
      </c>
      <c r="H19" s="29">
        <v>14</v>
      </c>
      <c r="I19" s="29">
        <v>184</v>
      </c>
      <c r="J19" s="29">
        <v>7</v>
      </c>
      <c r="K19" s="29">
        <v>52</v>
      </c>
      <c r="L19" s="29">
        <v>120</v>
      </c>
      <c r="M19" s="29">
        <v>5</v>
      </c>
      <c r="N19" s="47">
        <v>0.69399999999999995</v>
      </c>
      <c r="O19" s="115">
        <v>265</v>
      </c>
      <c r="P19" s="18"/>
      <c r="Q19" s="18"/>
      <c r="R19" s="18"/>
      <c r="S19" s="29" t="s">
        <v>39</v>
      </c>
      <c r="T19" s="23"/>
      <c r="U19" s="29"/>
      <c r="V19" s="43"/>
      <c r="W19" s="29"/>
      <c r="X19" s="29"/>
      <c r="Y19" s="29"/>
      <c r="Z19" s="47"/>
      <c r="AA19" s="23"/>
      <c r="AB19" s="18"/>
      <c r="AC19" s="18"/>
      <c r="AD19" s="18"/>
      <c r="AE19" s="18"/>
      <c r="AF19" s="23"/>
      <c r="AG19" s="32"/>
      <c r="AH19" s="32"/>
      <c r="AI19" s="32"/>
      <c r="AJ19" s="32"/>
      <c r="AK19" s="23"/>
      <c r="AL19" s="29">
        <v>1</v>
      </c>
      <c r="AM19" s="29"/>
      <c r="AN19" s="29"/>
      <c r="AO19" s="29"/>
      <c r="AP19" s="29"/>
      <c r="AQ19" s="29"/>
      <c r="AR19" s="54"/>
    </row>
    <row r="20" spans="1:44" s="152" customFormat="1" ht="15" customHeight="1" x14ac:dyDescent="0.25">
      <c r="A20" s="150"/>
      <c r="B20" s="29">
        <v>2017</v>
      </c>
      <c r="C20" s="29" t="s">
        <v>128</v>
      </c>
      <c r="D20" s="2" t="s">
        <v>51</v>
      </c>
      <c r="E20" s="29">
        <v>32</v>
      </c>
      <c r="F20" s="29">
        <v>0</v>
      </c>
      <c r="G20" s="29">
        <v>1</v>
      </c>
      <c r="H20" s="29">
        <v>8</v>
      </c>
      <c r="I20" s="29">
        <v>173</v>
      </c>
      <c r="J20" s="29">
        <v>11</v>
      </c>
      <c r="K20" s="29">
        <v>59</v>
      </c>
      <c r="L20" s="29">
        <v>102</v>
      </c>
      <c r="M20" s="29">
        <v>1</v>
      </c>
      <c r="N20" s="60">
        <v>0.66279999999999994</v>
      </c>
      <c r="O20" s="154">
        <v>261</v>
      </c>
      <c r="P20" s="18"/>
      <c r="Q20" s="15"/>
      <c r="R20" s="18"/>
      <c r="S20" s="18" t="s">
        <v>97</v>
      </c>
      <c r="T20" s="23"/>
      <c r="U20" s="30">
        <v>4</v>
      </c>
      <c r="V20" s="31">
        <v>0</v>
      </c>
      <c r="W20" s="30">
        <v>0</v>
      </c>
      <c r="X20" s="30">
        <v>1</v>
      </c>
      <c r="Y20" s="30">
        <v>18</v>
      </c>
      <c r="Z20" s="153">
        <v>0.72</v>
      </c>
      <c r="AA20" s="23"/>
      <c r="AB20" s="18"/>
      <c r="AC20" s="18"/>
      <c r="AD20" s="18"/>
      <c r="AE20" s="18"/>
      <c r="AF20" s="23"/>
      <c r="AG20" s="32"/>
      <c r="AH20" s="32"/>
      <c r="AI20" s="32"/>
      <c r="AJ20" s="32"/>
      <c r="AK20" s="23"/>
      <c r="AL20" s="29"/>
      <c r="AM20" s="29"/>
      <c r="AN20" s="43"/>
      <c r="AO20" s="43"/>
      <c r="AP20" s="45"/>
      <c r="AQ20" s="29"/>
      <c r="AR20" s="54"/>
    </row>
    <row r="21" spans="1:44" s="152" customFormat="1" ht="15" customHeight="1" x14ac:dyDescent="0.25">
      <c r="A21" s="150"/>
      <c r="B21" s="29">
        <v>2018</v>
      </c>
      <c r="C21" s="29" t="s">
        <v>40</v>
      </c>
      <c r="D21" s="2" t="s">
        <v>51</v>
      </c>
      <c r="E21" s="29">
        <v>3</v>
      </c>
      <c r="F21" s="29">
        <v>0</v>
      </c>
      <c r="G21" s="29">
        <v>1</v>
      </c>
      <c r="H21" s="29">
        <v>1</v>
      </c>
      <c r="I21" s="29">
        <v>17</v>
      </c>
      <c r="J21" s="29">
        <v>0</v>
      </c>
      <c r="K21" s="29">
        <v>5</v>
      </c>
      <c r="L21" s="29">
        <v>11</v>
      </c>
      <c r="M21" s="29">
        <v>1</v>
      </c>
      <c r="N21" s="47">
        <v>0.65380000000000005</v>
      </c>
      <c r="O21" s="115">
        <v>26</v>
      </c>
      <c r="P21" s="18"/>
      <c r="Q21" s="15"/>
      <c r="R21" s="18"/>
      <c r="S21" s="18"/>
      <c r="T21" s="23"/>
      <c r="U21" s="29"/>
      <c r="V21" s="43"/>
      <c r="W21" s="29"/>
      <c r="X21" s="29"/>
      <c r="Y21" s="29"/>
      <c r="Z21" s="47"/>
      <c r="AA21" s="23"/>
      <c r="AB21" s="18"/>
      <c r="AC21" s="18"/>
      <c r="AD21" s="18"/>
      <c r="AE21" s="18"/>
      <c r="AF21" s="23"/>
      <c r="AG21" s="32"/>
      <c r="AH21" s="32"/>
      <c r="AI21" s="32"/>
      <c r="AJ21" s="32"/>
      <c r="AK21" s="23"/>
      <c r="AL21" s="29"/>
      <c r="AM21" s="29"/>
      <c r="AN21" s="43"/>
      <c r="AO21" s="43"/>
      <c r="AP21" s="45"/>
      <c r="AQ21" s="29"/>
      <c r="AR21" s="54"/>
    </row>
    <row r="22" spans="1:44" s="152" customFormat="1" ht="15" customHeight="1" x14ac:dyDescent="0.25">
      <c r="A22" s="150"/>
      <c r="B22" s="33">
        <v>2019</v>
      </c>
      <c r="C22" s="33" t="s">
        <v>60</v>
      </c>
      <c r="D22" s="34" t="s">
        <v>152</v>
      </c>
      <c r="E22" s="35"/>
      <c r="F22" s="35" t="s">
        <v>38</v>
      </c>
      <c r="G22" s="77"/>
      <c r="H22" s="36"/>
      <c r="I22" s="34"/>
      <c r="J22" s="34"/>
      <c r="K22" s="34"/>
      <c r="L22" s="34"/>
      <c r="M22" s="33"/>
      <c r="N22" s="25"/>
      <c r="O22" s="23">
        <v>0</v>
      </c>
      <c r="P22" s="18"/>
      <c r="Q22" s="18"/>
      <c r="R22" s="18"/>
      <c r="S22" s="18"/>
      <c r="T22" s="23"/>
      <c r="U22" s="32"/>
      <c r="V22" s="29"/>
      <c r="W22" s="43"/>
      <c r="X22" s="29"/>
      <c r="Y22" s="29"/>
      <c r="Z22" s="47"/>
      <c r="AA22" s="23"/>
      <c r="AB22" s="18"/>
      <c r="AC22" s="18"/>
      <c r="AD22" s="18"/>
      <c r="AE22" s="18"/>
      <c r="AF22" s="23"/>
      <c r="AG22" s="32"/>
      <c r="AH22" s="32"/>
      <c r="AI22" s="32"/>
      <c r="AJ22" s="32"/>
      <c r="AK22" s="23"/>
      <c r="AL22" s="29"/>
      <c r="AM22" s="32"/>
      <c r="AN22" s="44"/>
      <c r="AO22" s="43"/>
      <c r="AP22" s="45"/>
      <c r="AQ22" s="29"/>
      <c r="AR22" s="54"/>
    </row>
    <row r="23" spans="1:44" s="152" customFormat="1" ht="15" customHeight="1" x14ac:dyDescent="0.25">
      <c r="A23" s="155"/>
      <c r="B23" s="16" t="s">
        <v>7</v>
      </c>
      <c r="C23" s="17"/>
      <c r="D23" s="15"/>
      <c r="E23" s="18">
        <f t="shared" ref="E23:M23" si="0">SUM(E4:E22)</f>
        <v>219</v>
      </c>
      <c r="F23" s="18">
        <f t="shared" si="0"/>
        <v>3</v>
      </c>
      <c r="G23" s="18">
        <f t="shared" si="0"/>
        <v>21</v>
      </c>
      <c r="H23" s="18">
        <f t="shared" si="0"/>
        <v>94</v>
      </c>
      <c r="I23" s="18">
        <f t="shared" si="0"/>
        <v>1114</v>
      </c>
      <c r="J23" s="18">
        <f t="shared" si="0"/>
        <v>116</v>
      </c>
      <c r="K23" s="18">
        <f t="shared" si="0"/>
        <v>434</v>
      </c>
      <c r="L23" s="18">
        <f t="shared" si="0"/>
        <v>540</v>
      </c>
      <c r="M23" s="17">
        <f t="shared" si="0"/>
        <v>24</v>
      </c>
      <c r="N23" s="48">
        <f>PRODUCT(I23/O23)</f>
        <v>0.63807226359899261</v>
      </c>
      <c r="O23" s="87">
        <f>SUM(O3:O22)</f>
        <v>1745.883755731016</v>
      </c>
      <c r="P23" s="122" t="s">
        <v>129</v>
      </c>
      <c r="Q23" s="122" t="s">
        <v>129</v>
      </c>
      <c r="R23" s="122" t="s">
        <v>129</v>
      </c>
      <c r="S23" s="122" t="s">
        <v>130</v>
      </c>
      <c r="T23" s="28"/>
      <c r="U23" s="18">
        <f t="shared" ref="U23:Y23" si="1">SUM(U4:U22)</f>
        <v>45</v>
      </c>
      <c r="V23" s="18">
        <f t="shared" si="1"/>
        <v>0</v>
      </c>
      <c r="W23" s="18">
        <f t="shared" si="1"/>
        <v>5</v>
      </c>
      <c r="X23" s="18">
        <f t="shared" si="1"/>
        <v>27</v>
      </c>
      <c r="Y23" s="18">
        <f t="shared" si="1"/>
        <v>216</v>
      </c>
      <c r="Z23" s="48">
        <f>PRODUCT(N30)</f>
        <v>0.62973760932944611</v>
      </c>
      <c r="AA23" s="87"/>
      <c r="AB23" s="122" t="s">
        <v>129</v>
      </c>
      <c r="AC23" s="122" t="s">
        <v>129</v>
      </c>
      <c r="AD23" s="122" t="s">
        <v>129</v>
      </c>
      <c r="AE23" s="122" t="s">
        <v>129</v>
      </c>
      <c r="AF23" s="23"/>
      <c r="AG23" s="122" t="s">
        <v>107</v>
      </c>
      <c r="AH23" s="122" t="s">
        <v>131</v>
      </c>
      <c r="AI23" s="122" t="s">
        <v>131</v>
      </c>
      <c r="AJ23" s="122" t="s">
        <v>131</v>
      </c>
      <c r="AK23" s="23"/>
      <c r="AL23" s="18">
        <f t="shared" ref="AL23:AQ23" si="2">SUM(AL4:AL22)</f>
        <v>1</v>
      </c>
      <c r="AM23" s="18">
        <f t="shared" si="2"/>
        <v>0</v>
      </c>
      <c r="AN23" s="18">
        <f t="shared" si="2"/>
        <v>1</v>
      </c>
      <c r="AO23" s="18">
        <f t="shared" si="2"/>
        <v>0</v>
      </c>
      <c r="AP23" s="18">
        <f t="shared" si="2"/>
        <v>0</v>
      </c>
      <c r="AQ23" s="18">
        <f t="shared" si="2"/>
        <v>0</v>
      </c>
      <c r="AR23" s="54"/>
    </row>
    <row r="24" spans="1:44" s="152" customFormat="1" ht="15" customHeight="1" x14ac:dyDescent="0.25">
      <c r="A24" s="155"/>
      <c r="B24" s="22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56"/>
      <c r="O24" s="23"/>
      <c r="P24" s="22"/>
      <c r="Q24" s="20"/>
      <c r="R24" s="157"/>
      <c r="S24" s="158"/>
      <c r="T24" s="23"/>
      <c r="U24" s="17"/>
      <c r="V24" s="14"/>
      <c r="W24" s="14"/>
      <c r="X24" s="14"/>
      <c r="Y24" s="14"/>
      <c r="Z24" s="15"/>
      <c r="AA24" s="23"/>
      <c r="AB24" s="159"/>
      <c r="AC24" s="160"/>
      <c r="AD24" s="157"/>
      <c r="AE24" s="158"/>
      <c r="AF24" s="23"/>
      <c r="AG24" s="161">
        <v>0</v>
      </c>
      <c r="AH24" s="162">
        <v>0</v>
      </c>
      <c r="AI24" s="162">
        <v>0</v>
      </c>
      <c r="AJ24" s="163">
        <v>0</v>
      </c>
      <c r="AK24" s="23"/>
      <c r="AL24" s="17"/>
      <c r="AM24" s="14"/>
      <c r="AN24" s="14"/>
      <c r="AO24" s="14"/>
      <c r="AP24" s="14"/>
      <c r="AQ24" s="15"/>
      <c r="AR24" s="54"/>
    </row>
    <row r="25" spans="1:44" ht="15" customHeight="1" x14ac:dyDescent="0.25">
      <c r="A25" s="150"/>
      <c r="B25" s="2" t="s">
        <v>2</v>
      </c>
      <c r="C25" s="45"/>
      <c r="D25" s="49">
        <f>SUM(F23:H23)+((I23-F23-G23)/3)+(E23/3)+(AL23*25)+(AM23*25)+(AN23*10)+(AO23*25)+(AP23*20)+(AQ23*15)</f>
        <v>589.33333333333326</v>
      </c>
      <c r="E25" s="50"/>
      <c r="F25" s="50"/>
      <c r="G25" s="50"/>
      <c r="H25" s="50"/>
      <c r="I25" s="50"/>
      <c r="J25" s="50"/>
      <c r="K25" s="50"/>
      <c r="L25" s="50"/>
      <c r="M25" s="50"/>
      <c r="N25" s="51"/>
      <c r="O25" s="50"/>
      <c r="P25" s="23"/>
      <c r="Q25" s="23"/>
      <c r="R25" s="23"/>
      <c r="S25" s="23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23"/>
      <c r="AG25" s="50"/>
      <c r="AH25" s="50"/>
      <c r="AI25" s="50"/>
      <c r="AJ25" s="50"/>
      <c r="AK25" s="23"/>
      <c r="AL25" s="50"/>
      <c r="AM25" s="50"/>
      <c r="AN25" s="50"/>
      <c r="AO25" s="50"/>
      <c r="AP25" s="50"/>
      <c r="AQ25" s="50"/>
      <c r="AR25" s="54"/>
    </row>
    <row r="26" spans="1:44" s="152" customFormat="1" ht="15" customHeight="1" x14ac:dyDescent="0.25">
      <c r="A26" s="1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1"/>
      <c r="O26" s="28"/>
      <c r="P26" s="28"/>
      <c r="Q26" s="28"/>
      <c r="R26" s="28"/>
      <c r="S26" s="28"/>
      <c r="T26" s="28"/>
      <c r="U26" s="50"/>
      <c r="V26" s="53"/>
      <c r="W26" s="50"/>
      <c r="X26" s="50"/>
      <c r="Y26" s="50"/>
      <c r="Z26" s="50"/>
      <c r="AA26" s="50"/>
      <c r="AB26" s="50"/>
      <c r="AC26" s="50"/>
      <c r="AD26" s="50"/>
      <c r="AE26" s="50"/>
      <c r="AF26" s="23"/>
      <c r="AG26" s="50"/>
      <c r="AH26" s="50"/>
      <c r="AI26" s="50"/>
      <c r="AJ26" s="50"/>
      <c r="AK26" s="23"/>
      <c r="AL26" s="50"/>
      <c r="AM26" s="50"/>
      <c r="AN26" s="50"/>
      <c r="AO26" s="50"/>
      <c r="AP26" s="50"/>
      <c r="AQ26" s="50"/>
      <c r="AR26" s="54"/>
    </row>
    <row r="27" spans="1:44" ht="15" customHeight="1" x14ac:dyDescent="0.25">
      <c r="A27" s="150"/>
      <c r="B27" s="22" t="s">
        <v>25</v>
      </c>
      <c r="C27" s="55"/>
      <c r="D27" s="55"/>
      <c r="E27" s="18" t="s">
        <v>3</v>
      </c>
      <c r="F27" s="18" t="s">
        <v>8</v>
      </c>
      <c r="G27" s="15" t="s">
        <v>5</v>
      </c>
      <c r="H27" s="18" t="s">
        <v>6</v>
      </c>
      <c r="I27" s="18" t="s">
        <v>17</v>
      </c>
      <c r="J27" s="50"/>
      <c r="K27" s="18" t="s">
        <v>28</v>
      </c>
      <c r="L27" s="18" t="s">
        <v>29</v>
      </c>
      <c r="M27" s="18" t="s">
        <v>30</v>
      </c>
      <c r="N27" s="18" t="s">
        <v>22</v>
      </c>
      <c r="O27" s="23"/>
      <c r="P27" s="56" t="s">
        <v>31</v>
      </c>
      <c r="Q27" s="12"/>
      <c r="R27" s="12"/>
      <c r="S27" s="12"/>
      <c r="T27" s="57"/>
      <c r="U27" s="57"/>
      <c r="V27" s="57"/>
      <c r="W27" s="57"/>
      <c r="X27" s="57"/>
      <c r="Y27" s="12"/>
      <c r="Z27" s="12"/>
      <c r="AA27" s="12"/>
      <c r="AB27" s="57"/>
      <c r="AC27" s="57"/>
      <c r="AD27" s="12"/>
      <c r="AE27" s="58"/>
      <c r="AF27" s="23"/>
      <c r="AG27" s="56" t="s">
        <v>132</v>
      </c>
      <c r="AH27" s="12"/>
      <c r="AI27" s="57"/>
      <c r="AJ27" s="58"/>
      <c r="AK27" s="23"/>
      <c r="AL27" s="10" t="s">
        <v>133</v>
      </c>
      <c r="AM27" s="12"/>
      <c r="AN27" s="12"/>
      <c r="AO27" s="12"/>
      <c r="AP27" s="12"/>
      <c r="AQ27" s="58"/>
      <c r="AR27" s="54"/>
    </row>
    <row r="28" spans="1:44" ht="15" customHeight="1" x14ac:dyDescent="0.25">
      <c r="A28" s="150"/>
      <c r="B28" s="56" t="s">
        <v>13</v>
      </c>
      <c r="C28" s="12"/>
      <c r="D28" s="58"/>
      <c r="E28" s="29">
        <f>PRODUCT(E23)</f>
        <v>219</v>
      </c>
      <c r="F28" s="29">
        <f>PRODUCT(F23)</f>
        <v>3</v>
      </c>
      <c r="G28" s="29">
        <f>PRODUCT(G23)</f>
        <v>21</v>
      </c>
      <c r="H28" s="29">
        <f>PRODUCT(H23)</f>
        <v>94</v>
      </c>
      <c r="I28" s="29">
        <f>PRODUCT(I23)</f>
        <v>1114</v>
      </c>
      <c r="J28" s="50"/>
      <c r="K28" s="59">
        <f>PRODUCT((F28+G28)/E28)</f>
        <v>0.1095890410958904</v>
      </c>
      <c r="L28" s="59">
        <f>PRODUCT(H28/E28)</f>
        <v>0.42922374429223742</v>
      </c>
      <c r="M28" s="59">
        <f>PRODUCT(I28/E28)</f>
        <v>5.0867579908675795</v>
      </c>
      <c r="N28" s="60">
        <f>PRODUCT(N23)</f>
        <v>0.63807226359899261</v>
      </c>
      <c r="O28" s="23">
        <f>PRODUCT(O23)</f>
        <v>1745.883755731016</v>
      </c>
      <c r="P28" s="176" t="s">
        <v>9</v>
      </c>
      <c r="Q28" s="193"/>
      <c r="R28" s="177" t="s">
        <v>42</v>
      </c>
      <c r="S28" s="177"/>
      <c r="T28" s="177"/>
      <c r="U28" s="177"/>
      <c r="V28" s="177"/>
      <c r="W28" s="177"/>
      <c r="X28" s="177"/>
      <c r="Y28" s="194"/>
      <c r="Z28" s="194"/>
      <c r="AA28" s="195" t="s">
        <v>11</v>
      </c>
      <c r="AB28" s="177"/>
      <c r="AC28" s="196" t="s">
        <v>43</v>
      </c>
      <c r="AD28" s="195"/>
      <c r="AE28" s="178"/>
      <c r="AF28" s="23"/>
      <c r="AG28" s="197"/>
      <c r="AH28" s="210"/>
      <c r="AI28" s="177"/>
      <c r="AJ28" s="178"/>
      <c r="AK28" s="23"/>
      <c r="AL28" s="176"/>
      <c r="AM28" s="194"/>
      <c r="AN28" s="177"/>
      <c r="AO28" s="177"/>
      <c r="AP28" s="177"/>
      <c r="AQ28" s="178"/>
      <c r="AR28" s="54"/>
    </row>
    <row r="29" spans="1:44" ht="15" customHeight="1" x14ac:dyDescent="0.25">
      <c r="A29" s="150"/>
      <c r="B29" s="61" t="s">
        <v>15</v>
      </c>
      <c r="C29" s="62"/>
      <c r="D29" s="63"/>
      <c r="E29" s="29">
        <v>5</v>
      </c>
      <c r="F29" s="29">
        <v>0</v>
      </c>
      <c r="G29" s="29">
        <v>0</v>
      </c>
      <c r="H29" s="29">
        <v>0</v>
      </c>
      <c r="I29" s="29">
        <v>15</v>
      </c>
      <c r="J29" s="50"/>
      <c r="K29" s="59">
        <f>PRODUCT((F29+G29)/E29)</f>
        <v>0</v>
      </c>
      <c r="L29" s="59">
        <f>PRODUCT(H29/E29)</f>
        <v>0</v>
      </c>
      <c r="M29" s="59">
        <f>PRODUCT(I29/E29)</f>
        <v>3</v>
      </c>
      <c r="N29" s="60">
        <f>PRODUCT(I29/O29)</f>
        <v>0.5357142857142857</v>
      </c>
      <c r="O29" s="23">
        <v>28</v>
      </c>
      <c r="P29" s="197" t="s">
        <v>134</v>
      </c>
      <c r="Q29" s="198"/>
      <c r="R29" s="199" t="s">
        <v>46</v>
      </c>
      <c r="S29" s="199"/>
      <c r="T29" s="199"/>
      <c r="U29" s="199"/>
      <c r="V29" s="199"/>
      <c r="W29" s="199"/>
      <c r="X29" s="199"/>
      <c r="Y29" s="200"/>
      <c r="Z29" s="200"/>
      <c r="AA29" s="87" t="s">
        <v>27</v>
      </c>
      <c r="AB29" s="199"/>
      <c r="AC29" s="201" t="s">
        <v>47</v>
      </c>
      <c r="AD29" s="87"/>
      <c r="AE29" s="202"/>
      <c r="AF29" s="23"/>
      <c r="AG29" s="197"/>
      <c r="AH29" s="201"/>
      <c r="AI29" s="199"/>
      <c r="AJ29" s="202"/>
      <c r="AK29" s="23"/>
      <c r="AL29" s="197"/>
      <c r="AM29" s="200"/>
      <c r="AN29" s="199"/>
      <c r="AO29" s="199"/>
      <c r="AP29" s="199"/>
      <c r="AQ29" s="202"/>
      <c r="AR29" s="54"/>
    </row>
    <row r="30" spans="1:44" ht="15" customHeight="1" x14ac:dyDescent="0.25">
      <c r="A30" s="150"/>
      <c r="B30" s="64" t="s">
        <v>16</v>
      </c>
      <c r="C30" s="65"/>
      <c r="D30" s="66"/>
      <c r="E30" s="30">
        <v>45</v>
      </c>
      <c r="F30" s="30">
        <v>0</v>
      </c>
      <c r="G30" s="30">
        <v>5</v>
      </c>
      <c r="H30" s="30">
        <v>27</v>
      </c>
      <c r="I30" s="30">
        <v>216</v>
      </c>
      <c r="J30" s="50"/>
      <c r="K30" s="67">
        <f>PRODUCT((F30+G30)/E30)</f>
        <v>0.1111111111111111</v>
      </c>
      <c r="L30" s="67">
        <f>PRODUCT(H30/E30)</f>
        <v>0.6</v>
      </c>
      <c r="M30" s="67">
        <f>PRODUCT(I30/E30)</f>
        <v>4.8</v>
      </c>
      <c r="N30" s="68">
        <f>PRODUCT(I30/O30)</f>
        <v>0.62973760932944611</v>
      </c>
      <c r="O30" s="23">
        <v>343</v>
      </c>
      <c r="P30" s="197" t="s">
        <v>135</v>
      </c>
      <c r="Q30" s="198"/>
      <c r="R30" s="199" t="s">
        <v>44</v>
      </c>
      <c r="S30" s="199"/>
      <c r="T30" s="199"/>
      <c r="U30" s="199"/>
      <c r="V30" s="199"/>
      <c r="W30" s="199"/>
      <c r="X30" s="199"/>
      <c r="Y30" s="200"/>
      <c r="Z30" s="200"/>
      <c r="AA30" s="87" t="s">
        <v>27</v>
      </c>
      <c r="AB30" s="199"/>
      <c r="AC30" s="201" t="s">
        <v>45</v>
      </c>
      <c r="AD30" s="87"/>
      <c r="AE30" s="202"/>
      <c r="AF30" s="23"/>
      <c r="AG30" s="211"/>
      <c r="AH30" s="201"/>
      <c r="AI30" s="199"/>
      <c r="AJ30" s="202"/>
      <c r="AK30" s="23"/>
      <c r="AL30" s="197"/>
      <c r="AM30" s="200"/>
      <c r="AN30" s="199"/>
      <c r="AO30" s="199"/>
      <c r="AP30" s="199"/>
      <c r="AQ30" s="202"/>
      <c r="AR30" s="54"/>
    </row>
    <row r="31" spans="1:44" ht="15" customHeight="1" x14ac:dyDescent="0.25">
      <c r="A31" s="150"/>
      <c r="B31" s="69" t="s">
        <v>26</v>
      </c>
      <c r="C31" s="70"/>
      <c r="D31" s="71"/>
      <c r="E31" s="18">
        <f>SUM(E28:E30)</f>
        <v>269</v>
      </c>
      <c r="F31" s="18">
        <f>SUM(F28:F30)</f>
        <v>3</v>
      </c>
      <c r="G31" s="18">
        <f>SUM(G28:G30)</f>
        <v>26</v>
      </c>
      <c r="H31" s="18">
        <f>SUM(H28:H30)</f>
        <v>121</v>
      </c>
      <c r="I31" s="18">
        <f>SUM(I28:I30)</f>
        <v>1345</v>
      </c>
      <c r="J31" s="50"/>
      <c r="K31" s="72">
        <f>PRODUCT((F31+G31)/E31)</f>
        <v>0.10780669144981413</v>
      </c>
      <c r="L31" s="72">
        <f>PRODUCT(H31/E31)</f>
        <v>0.44981412639405205</v>
      </c>
      <c r="M31" s="72">
        <f>PRODUCT(I31/E31)</f>
        <v>5</v>
      </c>
      <c r="N31" s="48">
        <f>PRODUCT(I31/O31)</f>
        <v>0.63536790641370655</v>
      </c>
      <c r="O31" s="23">
        <f>SUM(O28:O30)</f>
        <v>2116.8837557310162</v>
      </c>
      <c r="P31" s="203" t="s">
        <v>10</v>
      </c>
      <c r="Q31" s="204"/>
      <c r="R31" s="205" t="s">
        <v>58</v>
      </c>
      <c r="S31" s="205"/>
      <c r="T31" s="205"/>
      <c r="U31" s="205"/>
      <c r="V31" s="205"/>
      <c r="W31" s="205"/>
      <c r="X31" s="205"/>
      <c r="Y31" s="206"/>
      <c r="Z31" s="206"/>
      <c r="AA31" s="207" t="s">
        <v>136</v>
      </c>
      <c r="AB31" s="205"/>
      <c r="AC31" s="208" t="s">
        <v>59</v>
      </c>
      <c r="AD31" s="207"/>
      <c r="AE31" s="209"/>
      <c r="AF31" s="23"/>
      <c r="AG31" s="117"/>
      <c r="AH31" s="208"/>
      <c r="AI31" s="212"/>
      <c r="AJ31" s="209"/>
      <c r="AK31" s="23"/>
      <c r="AL31" s="203"/>
      <c r="AM31" s="206"/>
      <c r="AN31" s="205"/>
      <c r="AO31" s="205"/>
      <c r="AP31" s="205"/>
      <c r="AQ31" s="209"/>
      <c r="AR31" s="54"/>
    </row>
    <row r="32" spans="1:44" ht="15" customHeight="1" x14ac:dyDescent="0.25">
      <c r="A32" s="150"/>
      <c r="B32" s="52"/>
      <c r="C32" s="52"/>
      <c r="D32" s="52"/>
      <c r="E32" s="52"/>
      <c r="F32" s="52"/>
      <c r="G32" s="52"/>
      <c r="H32" s="52"/>
      <c r="I32" s="52"/>
      <c r="J32" s="50"/>
      <c r="K32" s="52"/>
      <c r="L32" s="52"/>
      <c r="M32" s="52"/>
      <c r="N32" s="51"/>
      <c r="O32" s="23">
        <f>SUM(O29:O31)</f>
        <v>2487.8837557310162</v>
      </c>
      <c r="P32" s="50"/>
      <c r="Q32" s="53"/>
      <c r="R32" s="50"/>
      <c r="S32" s="50"/>
      <c r="T32" s="23"/>
      <c r="U32" s="23"/>
      <c r="V32" s="53"/>
      <c r="W32" s="50"/>
      <c r="X32" s="50"/>
      <c r="Y32" s="23"/>
      <c r="Z32" s="23"/>
      <c r="AA32" s="23"/>
      <c r="AB32" s="23"/>
      <c r="AC32" s="23"/>
      <c r="AD32" s="23"/>
      <c r="AE32" s="23"/>
      <c r="AF32" s="23"/>
      <c r="AG32" s="23"/>
      <c r="AH32" s="73"/>
      <c r="AI32" s="50"/>
      <c r="AJ32" s="50"/>
      <c r="AK32" s="23"/>
      <c r="AL32" s="50"/>
      <c r="AM32" s="50"/>
      <c r="AN32" s="50"/>
      <c r="AO32" s="50"/>
      <c r="AP32" s="50"/>
      <c r="AQ32" s="50"/>
      <c r="AR32" s="54"/>
    </row>
    <row r="33" spans="1:45" ht="15" customHeight="1" x14ac:dyDescent="0.25">
      <c r="A33" s="150"/>
      <c r="B33" s="56" t="s">
        <v>142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65"/>
      <c r="O33" s="11"/>
      <c r="P33" s="12"/>
      <c r="Q33" s="12"/>
      <c r="R33" s="12"/>
      <c r="S33" s="12"/>
      <c r="T33" s="11"/>
      <c r="U33" s="11"/>
      <c r="V33" s="12"/>
      <c r="W33" s="12"/>
      <c r="X33" s="12"/>
      <c r="Y33" s="11"/>
      <c r="Z33" s="11"/>
      <c r="AA33" s="11"/>
      <c r="AB33" s="11"/>
      <c r="AC33" s="11"/>
      <c r="AD33" s="11"/>
      <c r="AE33" s="11"/>
      <c r="AF33" s="11"/>
      <c r="AG33" s="11"/>
      <c r="AH33" s="166"/>
      <c r="AI33" s="12"/>
      <c r="AJ33" s="12"/>
      <c r="AK33" s="11"/>
      <c r="AL33" s="12"/>
      <c r="AM33" s="12"/>
      <c r="AN33" s="12"/>
      <c r="AO33" s="12"/>
      <c r="AP33" s="12"/>
      <c r="AQ33" s="58"/>
      <c r="AR33" s="54"/>
    </row>
    <row r="34" spans="1:45" ht="10.5" customHeight="1" x14ac:dyDescent="0.25">
      <c r="A34" s="150"/>
      <c r="B34" s="53"/>
      <c r="C34" s="53"/>
      <c r="D34" s="53"/>
      <c r="E34" s="53"/>
      <c r="F34" s="53"/>
      <c r="G34" s="53"/>
      <c r="H34" s="53"/>
      <c r="I34" s="53"/>
      <c r="J34" s="50"/>
      <c r="K34" s="53"/>
      <c r="L34" s="53"/>
      <c r="M34" s="53"/>
      <c r="N34" s="51"/>
      <c r="O34" s="23"/>
      <c r="P34" s="50"/>
      <c r="Q34" s="53"/>
      <c r="R34" s="50"/>
      <c r="S34" s="50"/>
      <c r="T34" s="23"/>
      <c r="U34" s="23"/>
      <c r="V34" s="53"/>
      <c r="W34" s="50"/>
      <c r="X34" s="50"/>
      <c r="Y34" s="23"/>
      <c r="Z34" s="23"/>
      <c r="AA34" s="23"/>
      <c r="AB34" s="23"/>
      <c r="AC34" s="23"/>
      <c r="AD34" s="23"/>
      <c r="AE34" s="23"/>
      <c r="AF34" s="23"/>
      <c r="AG34" s="23"/>
      <c r="AH34" s="73"/>
      <c r="AI34" s="50"/>
      <c r="AJ34" s="50"/>
      <c r="AK34" s="23"/>
      <c r="AL34" s="50"/>
      <c r="AM34" s="50"/>
      <c r="AN34" s="50"/>
      <c r="AO34" s="50"/>
      <c r="AP34" s="50"/>
      <c r="AQ34" s="50"/>
      <c r="AR34" s="54"/>
    </row>
    <row r="35" spans="1:45" ht="15" customHeight="1" x14ac:dyDescent="0.2">
      <c r="A35" s="150"/>
      <c r="B35" s="164" t="s">
        <v>54</v>
      </c>
      <c r="C35" s="164"/>
      <c r="D35" s="164" t="s">
        <v>61</v>
      </c>
      <c r="E35" s="50"/>
      <c r="F35" s="50"/>
      <c r="G35" s="50"/>
      <c r="H35" s="50"/>
      <c r="I35" s="50"/>
      <c r="J35" s="50"/>
      <c r="K35" s="50"/>
      <c r="L35" s="50"/>
      <c r="M35" s="164" t="s">
        <v>66</v>
      </c>
      <c r="N35" s="50"/>
      <c r="O35" s="50"/>
      <c r="P35" s="50"/>
      <c r="Q35" s="50"/>
      <c r="R35" s="164" t="s">
        <v>55</v>
      </c>
      <c r="S35" s="50"/>
      <c r="T35" s="50"/>
      <c r="U35" s="50"/>
      <c r="V35" s="50"/>
      <c r="W35" s="50"/>
      <c r="X35" s="50"/>
      <c r="Y35" s="164" t="s">
        <v>56</v>
      </c>
      <c r="Z35" s="50"/>
      <c r="AA35" s="50"/>
      <c r="AB35" s="50"/>
      <c r="AC35" s="50"/>
      <c r="AD35" s="164" t="s">
        <v>57</v>
      </c>
      <c r="AE35" s="50"/>
      <c r="AF35" s="50"/>
      <c r="AG35" s="50"/>
      <c r="AH35" s="50"/>
      <c r="AI35" s="164" t="s">
        <v>62</v>
      </c>
      <c r="AJ35" s="50"/>
      <c r="AK35" s="50"/>
      <c r="AL35" s="50"/>
      <c r="AM35" s="50"/>
      <c r="AN35" s="50"/>
      <c r="AO35" s="50"/>
      <c r="AP35" s="50"/>
      <c r="AQ35" s="50"/>
      <c r="AR35" s="50"/>
      <c r="AS35" s="50"/>
    </row>
    <row r="36" spans="1:45" ht="15" customHeight="1" x14ac:dyDescent="0.2">
      <c r="A36" s="150"/>
      <c r="B36" s="164"/>
      <c r="C36" s="164"/>
      <c r="D36" s="50" t="s">
        <v>153</v>
      </c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</row>
    <row r="37" spans="1:45" ht="15" customHeight="1" x14ac:dyDescent="0.2">
      <c r="A37" s="150"/>
      <c r="B37" s="164"/>
      <c r="C37" s="164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</row>
    <row r="38" spans="1:45" ht="14.25" x14ac:dyDescent="0.2">
      <c r="A38" s="150"/>
      <c r="B38" s="213" t="s">
        <v>154</v>
      </c>
      <c r="C38" s="79"/>
      <c r="D38" s="79"/>
      <c r="E38" s="79"/>
      <c r="F38" s="79" t="s">
        <v>155</v>
      </c>
      <c r="G38" s="79" t="s">
        <v>3</v>
      </c>
      <c r="H38" s="79" t="s">
        <v>5</v>
      </c>
      <c r="I38" s="79" t="s">
        <v>6</v>
      </c>
      <c r="J38" s="79" t="s">
        <v>156</v>
      </c>
      <c r="K38" s="38" t="s">
        <v>17</v>
      </c>
      <c r="L38" s="50"/>
      <c r="M38" s="191" t="s">
        <v>157</v>
      </c>
      <c r="N38" s="80"/>
      <c r="O38" s="80"/>
      <c r="P38" s="79" t="s">
        <v>3</v>
      </c>
      <c r="Q38" s="79" t="s">
        <v>5</v>
      </c>
      <c r="R38" s="79" t="s">
        <v>6</v>
      </c>
      <c r="S38" s="79" t="s">
        <v>156</v>
      </c>
      <c r="T38" s="80"/>
      <c r="U38" s="38" t="s">
        <v>17</v>
      </c>
      <c r="V38" s="50"/>
      <c r="W38" s="191" t="s">
        <v>158</v>
      </c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214"/>
      <c r="AI38" s="215"/>
      <c r="AJ38" s="192"/>
      <c r="AK38" s="192"/>
      <c r="AL38" s="192"/>
      <c r="AM38" s="80"/>
      <c r="AN38" s="80"/>
      <c r="AO38" s="80"/>
      <c r="AP38" s="80"/>
      <c r="AQ38" s="130"/>
      <c r="AR38" s="23"/>
      <c r="AS38" s="23"/>
    </row>
    <row r="39" spans="1:45" ht="15" customHeight="1" x14ac:dyDescent="0.2">
      <c r="A39" s="150"/>
      <c r="B39" s="216">
        <v>2008</v>
      </c>
      <c r="C39" s="87" t="s">
        <v>40</v>
      </c>
      <c r="D39" s="199" t="s">
        <v>41</v>
      </c>
      <c r="E39" s="87"/>
      <c r="F39" s="87">
        <v>25</v>
      </c>
      <c r="G39" s="87">
        <v>18</v>
      </c>
      <c r="H39" s="217">
        <f>PRODUCT((F11+G11)/E11)</f>
        <v>0</v>
      </c>
      <c r="I39" s="217">
        <f>PRODUCT(H11/E11)</f>
        <v>0.61111111111111116</v>
      </c>
      <c r="J39" s="217">
        <f>PRODUCT(F11+G11+H11)/E11</f>
        <v>0.61111111111111116</v>
      </c>
      <c r="K39" s="218">
        <f>PRODUCT(I11/E11)</f>
        <v>3.8333333333333335</v>
      </c>
      <c r="L39" s="53"/>
      <c r="M39" s="211" t="s">
        <v>162</v>
      </c>
      <c r="N39" s="87"/>
      <c r="O39" s="87">
        <v>20</v>
      </c>
      <c r="P39" s="219" t="s">
        <v>220</v>
      </c>
      <c r="Q39" s="87"/>
      <c r="R39" s="219" t="s">
        <v>199</v>
      </c>
      <c r="S39" s="219" t="s">
        <v>209</v>
      </c>
      <c r="T39" s="217"/>
      <c r="U39" s="218" t="s">
        <v>231</v>
      </c>
      <c r="V39" s="53"/>
      <c r="W39" s="211" t="s">
        <v>160</v>
      </c>
      <c r="X39" s="201"/>
      <c r="Y39" s="199"/>
      <c r="Z39" s="199"/>
      <c r="AA39" s="199"/>
      <c r="AB39" s="199"/>
      <c r="AC39" s="199"/>
      <c r="AD39" s="199"/>
      <c r="AE39" s="199"/>
      <c r="AF39" s="199"/>
      <c r="AG39" s="200"/>
      <c r="AH39" s="221"/>
      <c r="AI39" s="210"/>
      <c r="AJ39" s="210"/>
      <c r="AK39" s="199"/>
      <c r="AL39" s="199"/>
      <c r="AM39" s="199"/>
      <c r="AN39" s="199"/>
      <c r="AO39" s="199"/>
      <c r="AP39" s="199"/>
      <c r="AQ39" s="202"/>
      <c r="AR39" s="23"/>
      <c r="AS39" s="23"/>
    </row>
    <row r="40" spans="1:45" ht="15" customHeight="1" x14ac:dyDescent="0.2">
      <c r="A40" s="150"/>
      <c r="B40" s="216">
        <v>2009</v>
      </c>
      <c r="C40" s="87"/>
      <c r="D40" s="199"/>
      <c r="E40" s="87"/>
      <c r="F40" s="87">
        <v>26</v>
      </c>
      <c r="G40" s="87"/>
      <c r="H40" s="217"/>
      <c r="I40" s="217"/>
      <c r="J40" s="217"/>
      <c r="K40" s="218"/>
      <c r="L40" s="53"/>
      <c r="M40" s="211" t="s">
        <v>164</v>
      </c>
      <c r="N40" s="87"/>
      <c r="O40" s="87">
        <v>20</v>
      </c>
      <c r="P40" s="219" t="s">
        <v>221</v>
      </c>
      <c r="Q40" s="87"/>
      <c r="R40" s="219" t="s">
        <v>200</v>
      </c>
      <c r="S40" s="219" t="s">
        <v>210</v>
      </c>
      <c r="T40" s="217"/>
      <c r="U40" s="218" t="s">
        <v>232</v>
      </c>
      <c r="V40" s="53"/>
      <c r="W40" s="222" t="s">
        <v>161</v>
      </c>
      <c r="X40" s="201"/>
      <c r="Y40" s="201" t="s">
        <v>189</v>
      </c>
      <c r="Z40" s="223"/>
      <c r="AA40" s="223"/>
      <c r="AB40" s="223"/>
      <c r="AC40" s="223"/>
      <c r="AD40" s="223"/>
      <c r="AE40" s="223"/>
      <c r="AF40" s="223"/>
      <c r="AG40" s="224" t="s">
        <v>190</v>
      </c>
      <c r="AH40" s="202"/>
      <c r="AI40" s="199"/>
      <c r="AJ40" s="199"/>
      <c r="AK40" s="199"/>
      <c r="AL40" s="199"/>
      <c r="AM40" s="199"/>
      <c r="AN40" s="199"/>
      <c r="AO40" s="199"/>
      <c r="AP40" s="199"/>
      <c r="AQ40" s="202"/>
      <c r="AR40" s="23"/>
      <c r="AS40" s="23"/>
    </row>
    <row r="41" spans="1:45" ht="15" customHeight="1" x14ac:dyDescent="0.2">
      <c r="A41" s="150"/>
      <c r="B41" s="216">
        <v>2010</v>
      </c>
      <c r="C41" s="87"/>
      <c r="D41" s="199"/>
      <c r="E41" s="87"/>
      <c r="F41" s="87">
        <v>27</v>
      </c>
      <c r="G41" s="87"/>
      <c r="H41" s="217"/>
      <c r="I41" s="217"/>
      <c r="J41" s="217"/>
      <c r="K41" s="218"/>
      <c r="L41" s="53"/>
      <c r="M41" s="211" t="s">
        <v>165</v>
      </c>
      <c r="N41" s="87"/>
      <c r="O41" s="87">
        <v>21</v>
      </c>
      <c r="P41" s="219" t="s">
        <v>222</v>
      </c>
      <c r="Q41" s="87"/>
      <c r="R41" s="219" t="s">
        <v>159</v>
      </c>
      <c r="S41" s="219" t="s">
        <v>211</v>
      </c>
      <c r="T41" s="217"/>
      <c r="U41" s="218" t="s">
        <v>233</v>
      </c>
      <c r="V41" s="53"/>
      <c r="W41" s="222"/>
      <c r="X41" s="201"/>
      <c r="Y41" s="201"/>
      <c r="Z41" s="199"/>
      <c r="AA41" s="199"/>
      <c r="AB41" s="199"/>
      <c r="AC41" s="201"/>
      <c r="AD41" s="199"/>
      <c r="AE41" s="199"/>
      <c r="AF41" s="199"/>
      <c r="AG41" s="201"/>
      <c r="AH41" s="202"/>
      <c r="AI41" s="199"/>
      <c r="AJ41" s="199"/>
      <c r="AK41" s="199"/>
      <c r="AL41" s="199"/>
      <c r="AM41" s="201"/>
      <c r="AN41" s="199"/>
      <c r="AO41" s="199"/>
      <c r="AP41" s="199"/>
      <c r="AQ41" s="202"/>
      <c r="AR41" s="23"/>
      <c r="AS41" s="23"/>
    </row>
    <row r="42" spans="1:45" ht="15" customHeight="1" x14ac:dyDescent="0.2">
      <c r="A42" s="150"/>
      <c r="B42" s="216">
        <v>2011</v>
      </c>
      <c r="C42" s="87" t="s">
        <v>60</v>
      </c>
      <c r="D42" s="199" t="s">
        <v>51</v>
      </c>
      <c r="E42" s="87"/>
      <c r="F42" s="87">
        <v>28</v>
      </c>
      <c r="G42" s="87">
        <v>26</v>
      </c>
      <c r="H42" s="225">
        <f t="shared" ref="H42:H49" si="3">PRODUCT((F14+G14)/E14)</f>
        <v>0.26923076923076922</v>
      </c>
      <c r="I42" s="217">
        <f t="shared" ref="I42:I49" si="4">PRODUCT(H14/E14)</f>
        <v>0.61538461538461542</v>
      </c>
      <c r="J42" s="217">
        <f t="shared" ref="J42:J49" si="5">PRODUCT(F14+G14+H14)/E14</f>
        <v>0.88461538461538458</v>
      </c>
      <c r="K42" s="218">
        <f t="shared" ref="K42:K49" si="6">PRODUCT(I14/E14)</f>
        <v>3.6923076923076925</v>
      </c>
      <c r="L42" s="53"/>
      <c r="M42" s="211" t="s">
        <v>166</v>
      </c>
      <c r="N42" s="87"/>
      <c r="O42" s="87"/>
      <c r="P42" s="219" t="s">
        <v>223</v>
      </c>
      <c r="Q42" s="219" t="s">
        <v>191</v>
      </c>
      <c r="R42" s="219" t="s">
        <v>201</v>
      </c>
      <c r="S42" s="219" t="s">
        <v>212</v>
      </c>
      <c r="T42" s="217"/>
      <c r="U42" s="218" t="s">
        <v>234</v>
      </c>
      <c r="V42" s="53"/>
      <c r="W42" s="211" t="s">
        <v>174</v>
      </c>
      <c r="X42" s="201"/>
      <c r="Y42" s="201"/>
      <c r="Z42" s="199"/>
      <c r="AA42" s="199"/>
      <c r="AB42" s="199"/>
      <c r="AC42" s="201"/>
      <c r="AD42" s="199"/>
      <c r="AE42" s="199"/>
      <c r="AF42" s="199"/>
      <c r="AG42" s="201"/>
      <c r="AH42" s="202"/>
      <c r="AI42" s="199"/>
      <c r="AJ42" s="199"/>
      <c r="AK42" s="199"/>
      <c r="AL42" s="199"/>
      <c r="AM42" s="201"/>
      <c r="AN42" s="199"/>
      <c r="AO42" s="199"/>
      <c r="AP42" s="199"/>
      <c r="AQ42" s="202"/>
      <c r="AR42" s="23"/>
      <c r="AS42" s="23"/>
    </row>
    <row r="43" spans="1:45" ht="15" customHeight="1" x14ac:dyDescent="0.2">
      <c r="A43" s="150"/>
      <c r="B43" s="216">
        <v>2012</v>
      </c>
      <c r="C43" s="87" t="s">
        <v>64</v>
      </c>
      <c r="D43" s="199" t="s">
        <v>51</v>
      </c>
      <c r="E43" s="87"/>
      <c r="F43" s="87">
        <v>29</v>
      </c>
      <c r="G43" s="87">
        <v>26</v>
      </c>
      <c r="H43" s="217">
        <f t="shared" si="3"/>
        <v>0.11538461538461539</v>
      </c>
      <c r="I43" s="217">
        <f t="shared" si="4"/>
        <v>0.26923076923076922</v>
      </c>
      <c r="J43" s="217">
        <f t="shared" si="5"/>
        <v>0.38461538461538464</v>
      </c>
      <c r="K43" s="218">
        <f t="shared" si="6"/>
        <v>4.4615384615384617</v>
      </c>
      <c r="L43" s="53"/>
      <c r="M43" s="211" t="s">
        <v>167</v>
      </c>
      <c r="N43" s="87"/>
      <c r="O43" s="87"/>
      <c r="P43" s="219" t="s">
        <v>224</v>
      </c>
      <c r="Q43" s="219" t="s">
        <v>192</v>
      </c>
      <c r="R43" s="219" t="s">
        <v>202</v>
      </c>
      <c r="S43" s="219" t="s">
        <v>213</v>
      </c>
      <c r="T43" s="217"/>
      <c r="U43" s="218" t="s">
        <v>235</v>
      </c>
      <c r="V43" s="53"/>
      <c r="W43" s="216">
        <v>1000</v>
      </c>
      <c r="X43" s="201"/>
      <c r="Y43" s="223" t="s">
        <v>187</v>
      </c>
      <c r="Z43" s="223"/>
      <c r="AA43" s="223"/>
      <c r="AB43" s="223"/>
      <c r="AC43" s="223"/>
      <c r="AD43" s="223"/>
      <c r="AE43" s="223"/>
      <c r="AF43" s="223"/>
      <c r="AG43" s="223" t="s">
        <v>188</v>
      </c>
      <c r="AH43" s="218">
        <v>5.0761421319796955</v>
      </c>
      <c r="AI43" s="199"/>
      <c r="AJ43" s="199"/>
      <c r="AK43" s="199"/>
      <c r="AL43" s="199"/>
      <c r="AM43" s="201"/>
      <c r="AN43" s="199"/>
      <c r="AO43" s="199"/>
      <c r="AP43" s="199"/>
      <c r="AQ43" s="202"/>
      <c r="AR43" s="23"/>
      <c r="AS43" s="23"/>
    </row>
    <row r="44" spans="1:45" ht="15" customHeight="1" x14ac:dyDescent="0.2">
      <c r="A44" s="150"/>
      <c r="B44" s="216">
        <v>2013</v>
      </c>
      <c r="C44" s="87" t="s">
        <v>40</v>
      </c>
      <c r="D44" s="199" t="s">
        <v>51</v>
      </c>
      <c r="E44" s="87"/>
      <c r="F44" s="87">
        <v>30</v>
      </c>
      <c r="G44" s="87">
        <v>26</v>
      </c>
      <c r="H44" s="217">
        <f t="shared" si="3"/>
        <v>7.6923076923076927E-2</v>
      </c>
      <c r="I44" s="217">
        <f t="shared" si="4"/>
        <v>0.5</v>
      </c>
      <c r="J44" s="217">
        <f t="shared" si="5"/>
        <v>0.57692307692307687</v>
      </c>
      <c r="K44" s="218">
        <f t="shared" si="6"/>
        <v>5.0769230769230766</v>
      </c>
      <c r="L44" s="53"/>
      <c r="M44" s="211" t="s">
        <v>168</v>
      </c>
      <c r="N44" s="87"/>
      <c r="O44" s="87"/>
      <c r="P44" s="219" t="s">
        <v>225</v>
      </c>
      <c r="Q44" s="219" t="s">
        <v>193</v>
      </c>
      <c r="R44" s="219" t="s">
        <v>203</v>
      </c>
      <c r="S44" s="219" t="s">
        <v>214</v>
      </c>
      <c r="T44" s="217"/>
      <c r="U44" s="218" t="s">
        <v>236</v>
      </c>
      <c r="V44" s="53"/>
      <c r="W44" s="222"/>
      <c r="X44" s="201"/>
      <c r="Y44" s="201"/>
      <c r="Z44" s="199"/>
      <c r="AA44" s="199"/>
      <c r="AB44" s="199"/>
      <c r="AC44" s="201"/>
      <c r="AD44" s="199"/>
      <c r="AE44" s="199"/>
      <c r="AF44" s="199"/>
      <c r="AG44" s="201"/>
      <c r="AH44" s="202"/>
      <c r="AI44" s="199"/>
      <c r="AJ44" s="199"/>
      <c r="AK44" s="199"/>
      <c r="AL44" s="199"/>
      <c r="AM44" s="201"/>
      <c r="AN44" s="199"/>
      <c r="AO44" s="199"/>
      <c r="AP44" s="199"/>
      <c r="AQ44" s="202"/>
      <c r="AR44" s="23"/>
      <c r="AS44" s="23"/>
    </row>
    <row r="45" spans="1:45" ht="15" customHeight="1" x14ac:dyDescent="0.2">
      <c r="A45" s="150"/>
      <c r="B45" s="216">
        <v>2014</v>
      </c>
      <c r="C45" s="87" t="s">
        <v>50</v>
      </c>
      <c r="D45" s="199" t="s">
        <v>51</v>
      </c>
      <c r="E45" s="87"/>
      <c r="F45" s="87">
        <v>31</v>
      </c>
      <c r="G45" s="87">
        <v>30</v>
      </c>
      <c r="H45" s="217">
        <f t="shared" si="3"/>
        <v>0.16666666666666666</v>
      </c>
      <c r="I45" s="217">
        <f t="shared" si="4"/>
        <v>0.53333333333333333</v>
      </c>
      <c r="J45" s="217">
        <f t="shared" si="5"/>
        <v>0.7</v>
      </c>
      <c r="K45" s="218">
        <f t="shared" si="6"/>
        <v>5.2666666666666666</v>
      </c>
      <c r="L45" s="53"/>
      <c r="M45" s="211" t="s">
        <v>169</v>
      </c>
      <c r="N45" s="87"/>
      <c r="O45" s="87"/>
      <c r="P45" s="219" t="s">
        <v>226</v>
      </c>
      <c r="Q45" s="219" t="s">
        <v>194</v>
      </c>
      <c r="R45" s="219" t="s">
        <v>204</v>
      </c>
      <c r="S45" s="219" t="s">
        <v>215</v>
      </c>
      <c r="T45" s="217"/>
      <c r="U45" s="218" t="s">
        <v>237</v>
      </c>
      <c r="V45" s="53"/>
      <c r="W45" s="222"/>
      <c r="X45" s="201"/>
      <c r="Y45" s="201"/>
      <c r="Z45" s="199"/>
      <c r="AA45" s="199"/>
      <c r="AB45" s="199"/>
      <c r="AC45" s="201"/>
      <c r="AD45" s="199"/>
      <c r="AE45" s="199"/>
      <c r="AF45" s="199"/>
      <c r="AG45" s="201"/>
      <c r="AH45" s="202"/>
      <c r="AI45" s="199"/>
      <c r="AJ45" s="199"/>
      <c r="AK45" s="199"/>
      <c r="AL45" s="199"/>
      <c r="AM45" s="201"/>
      <c r="AN45" s="199"/>
      <c r="AO45" s="199"/>
      <c r="AP45" s="199"/>
      <c r="AQ45" s="202"/>
      <c r="AR45" s="23"/>
      <c r="AS45" s="23"/>
    </row>
    <row r="46" spans="1:45" ht="15" customHeight="1" x14ac:dyDescent="0.2">
      <c r="A46" s="150"/>
      <c r="B46" s="216">
        <v>2015</v>
      </c>
      <c r="C46" s="87" t="s">
        <v>97</v>
      </c>
      <c r="D46" s="199" t="s">
        <v>51</v>
      </c>
      <c r="E46" s="87"/>
      <c r="F46" s="87">
        <v>32</v>
      </c>
      <c r="G46" s="87">
        <v>30</v>
      </c>
      <c r="H46" s="217">
        <f t="shared" si="3"/>
        <v>0</v>
      </c>
      <c r="I46" s="217">
        <f t="shared" si="4"/>
        <v>0.26666666666666666</v>
      </c>
      <c r="J46" s="217">
        <f t="shared" si="5"/>
        <v>0.26666666666666666</v>
      </c>
      <c r="K46" s="218">
        <f t="shared" si="6"/>
        <v>5.6333333333333337</v>
      </c>
      <c r="L46" s="53"/>
      <c r="M46" s="211" t="s">
        <v>170</v>
      </c>
      <c r="N46" s="87"/>
      <c r="O46" s="87"/>
      <c r="P46" s="219" t="s">
        <v>227</v>
      </c>
      <c r="Q46" s="219" t="s">
        <v>195</v>
      </c>
      <c r="R46" s="219" t="s">
        <v>205</v>
      </c>
      <c r="S46" s="219" t="s">
        <v>216</v>
      </c>
      <c r="T46" s="217"/>
      <c r="U46" s="218" t="s">
        <v>238</v>
      </c>
      <c r="V46" s="53"/>
      <c r="W46" s="222"/>
      <c r="X46" s="201"/>
      <c r="Y46" s="201"/>
      <c r="Z46" s="199"/>
      <c r="AA46" s="199"/>
      <c r="AB46" s="199"/>
      <c r="AC46" s="201"/>
      <c r="AD46" s="199"/>
      <c r="AE46" s="199"/>
      <c r="AF46" s="199"/>
      <c r="AG46" s="201"/>
      <c r="AH46" s="202"/>
      <c r="AI46" s="199"/>
      <c r="AJ46" s="199"/>
      <c r="AK46" s="199"/>
      <c r="AL46" s="199"/>
      <c r="AM46" s="201"/>
      <c r="AN46" s="199"/>
      <c r="AO46" s="199"/>
      <c r="AP46" s="199"/>
      <c r="AQ46" s="202"/>
      <c r="AR46" s="23"/>
      <c r="AS46" s="23"/>
    </row>
    <row r="47" spans="1:45" ht="15" customHeight="1" x14ac:dyDescent="0.2">
      <c r="A47" s="150"/>
      <c r="B47" s="216">
        <v>2016</v>
      </c>
      <c r="C47" s="87" t="s">
        <v>50</v>
      </c>
      <c r="D47" s="199" t="s">
        <v>51</v>
      </c>
      <c r="E47" s="87"/>
      <c r="F47" s="87">
        <v>33</v>
      </c>
      <c r="G47" s="87">
        <v>28</v>
      </c>
      <c r="H47" s="217">
        <f t="shared" si="3"/>
        <v>0.17857142857142858</v>
      </c>
      <c r="I47" s="217">
        <f t="shared" si="4"/>
        <v>0.5</v>
      </c>
      <c r="J47" s="217">
        <f t="shared" si="5"/>
        <v>0.6785714285714286</v>
      </c>
      <c r="K47" s="226">
        <f t="shared" si="6"/>
        <v>6.5714285714285712</v>
      </c>
      <c r="L47" s="53"/>
      <c r="M47" s="211" t="s">
        <v>171</v>
      </c>
      <c r="N47" s="87"/>
      <c r="O47" s="87"/>
      <c r="P47" s="219" t="s">
        <v>228</v>
      </c>
      <c r="Q47" s="219" t="s">
        <v>196</v>
      </c>
      <c r="R47" s="219" t="s">
        <v>206</v>
      </c>
      <c r="S47" s="219" t="s">
        <v>217</v>
      </c>
      <c r="T47" s="217"/>
      <c r="U47" s="218" t="s">
        <v>239</v>
      </c>
      <c r="V47" s="53"/>
      <c r="W47" s="222"/>
      <c r="X47" s="201"/>
      <c r="Y47" s="201"/>
      <c r="Z47" s="199"/>
      <c r="AA47" s="199"/>
      <c r="AB47" s="199"/>
      <c r="AC47" s="201"/>
      <c r="AD47" s="199"/>
      <c r="AE47" s="199"/>
      <c r="AF47" s="199"/>
      <c r="AG47" s="201"/>
      <c r="AH47" s="202"/>
      <c r="AI47" s="199"/>
      <c r="AJ47" s="199"/>
      <c r="AK47" s="199"/>
      <c r="AL47" s="199"/>
      <c r="AM47" s="201"/>
      <c r="AN47" s="199"/>
      <c r="AO47" s="199"/>
      <c r="AP47" s="199"/>
      <c r="AQ47" s="202"/>
      <c r="AR47" s="23"/>
      <c r="AS47" s="23"/>
    </row>
    <row r="48" spans="1:45" ht="15" customHeight="1" x14ac:dyDescent="0.2">
      <c r="A48" s="150"/>
      <c r="B48" s="216">
        <v>2017</v>
      </c>
      <c r="C48" s="87" t="s">
        <v>128</v>
      </c>
      <c r="D48" s="199" t="s">
        <v>51</v>
      </c>
      <c r="E48" s="87"/>
      <c r="F48" s="87">
        <v>34</v>
      </c>
      <c r="G48" s="87">
        <v>32</v>
      </c>
      <c r="H48" s="217">
        <f t="shared" si="3"/>
        <v>3.125E-2</v>
      </c>
      <c r="I48" s="217">
        <f t="shared" si="4"/>
        <v>0.25</v>
      </c>
      <c r="J48" s="217">
        <f t="shared" si="5"/>
        <v>0.28125</v>
      </c>
      <c r="K48" s="218">
        <f t="shared" si="6"/>
        <v>5.40625</v>
      </c>
      <c r="L48" s="53"/>
      <c r="M48" s="211" t="s">
        <v>172</v>
      </c>
      <c r="N48" s="87"/>
      <c r="O48" s="87"/>
      <c r="P48" s="3" t="s">
        <v>229</v>
      </c>
      <c r="Q48" s="3" t="s">
        <v>197</v>
      </c>
      <c r="R48" s="3" t="s">
        <v>207</v>
      </c>
      <c r="S48" s="3" t="s">
        <v>218</v>
      </c>
      <c r="T48" s="225"/>
      <c r="U48" s="226" t="s">
        <v>185</v>
      </c>
      <c r="V48" s="53"/>
      <c r="W48" s="222"/>
      <c r="X48" s="201"/>
      <c r="Y48" s="201"/>
      <c r="Z48" s="199"/>
      <c r="AA48" s="199"/>
      <c r="AB48" s="199"/>
      <c r="AC48" s="201"/>
      <c r="AD48" s="199"/>
      <c r="AE48" s="199"/>
      <c r="AF48" s="199"/>
      <c r="AG48" s="201"/>
      <c r="AH48" s="202"/>
      <c r="AI48" s="199"/>
      <c r="AJ48" s="199"/>
      <c r="AK48" s="199"/>
      <c r="AL48" s="199"/>
      <c r="AM48" s="201"/>
      <c r="AN48" s="199"/>
      <c r="AO48" s="199"/>
      <c r="AP48" s="199"/>
      <c r="AQ48" s="202"/>
      <c r="AR48" s="23"/>
      <c r="AS48" s="23"/>
    </row>
    <row r="49" spans="1:45" ht="15" customHeight="1" x14ac:dyDescent="0.2">
      <c r="A49" s="150"/>
      <c r="B49" s="216">
        <v>2018</v>
      </c>
      <c r="C49" s="87" t="s">
        <v>40</v>
      </c>
      <c r="D49" s="199" t="s">
        <v>51</v>
      </c>
      <c r="E49" s="87"/>
      <c r="F49" s="87">
        <v>35</v>
      </c>
      <c r="G49" s="87">
        <v>3</v>
      </c>
      <c r="H49" s="217">
        <f t="shared" si="3"/>
        <v>0.33333333333333331</v>
      </c>
      <c r="I49" s="217">
        <f t="shared" si="4"/>
        <v>0.33333333333333331</v>
      </c>
      <c r="J49" s="217">
        <f t="shared" si="5"/>
        <v>0.66666666666666663</v>
      </c>
      <c r="K49" s="218">
        <f t="shared" si="6"/>
        <v>5.666666666666667</v>
      </c>
      <c r="L49" s="53"/>
      <c r="M49" s="211" t="s">
        <v>173</v>
      </c>
      <c r="N49" s="87"/>
      <c r="O49" s="87"/>
      <c r="P49" s="219" t="s">
        <v>230</v>
      </c>
      <c r="Q49" s="219" t="s">
        <v>198</v>
      </c>
      <c r="R49" s="219" t="s">
        <v>208</v>
      </c>
      <c r="S49" s="219" t="s">
        <v>219</v>
      </c>
      <c r="T49" s="217"/>
      <c r="U49" s="218" t="s">
        <v>186</v>
      </c>
      <c r="V49" s="53"/>
      <c r="W49" s="222"/>
      <c r="X49" s="201"/>
      <c r="Y49" s="201"/>
      <c r="Z49" s="199"/>
      <c r="AA49" s="199"/>
      <c r="AB49" s="199"/>
      <c r="AC49" s="201"/>
      <c r="AD49" s="199"/>
      <c r="AE49" s="199"/>
      <c r="AF49" s="199"/>
      <c r="AG49" s="201"/>
      <c r="AH49" s="202"/>
      <c r="AI49" s="199"/>
      <c r="AJ49" s="199"/>
      <c r="AK49" s="199"/>
      <c r="AL49" s="199"/>
      <c r="AM49" s="201"/>
      <c r="AN49" s="199"/>
      <c r="AO49" s="199"/>
      <c r="AP49" s="199"/>
      <c r="AQ49" s="202"/>
      <c r="AR49" s="23"/>
      <c r="AS49" s="23"/>
    </row>
    <row r="50" spans="1:45" s="8" customFormat="1" ht="15" customHeight="1" x14ac:dyDescent="0.25">
      <c r="A50" s="9"/>
      <c r="B50" s="203"/>
      <c r="C50" s="205"/>
      <c r="D50" s="205"/>
      <c r="E50" s="205"/>
      <c r="F50" s="205"/>
      <c r="G50" s="205"/>
      <c r="H50" s="227"/>
      <c r="I50" s="227"/>
      <c r="J50" s="227"/>
      <c r="K50" s="228"/>
      <c r="L50" s="53"/>
      <c r="M50" s="203"/>
      <c r="N50" s="205"/>
      <c r="O50" s="205"/>
      <c r="P50" s="205"/>
      <c r="Q50" s="205"/>
      <c r="R50" s="205"/>
      <c r="S50" s="205"/>
      <c r="T50" s="205"/>
      <c r="U50" s="228"/>
      <c r="V50" s="53"/>
      <c r="W50" s="203"/>
      <c r="X50" s="205"/>
      <c r="Y50" s="205"/>
      <c r="Z50" s="205"/>
      <c r="AA50" s="205"/>
      <c r="AB50" s="205"/>
      <c r="AC50" s="205"/>
      <c r="AD50" s="205"/>
      <c r="AE50" s="205"/>
      <c r="AF50" s="227"/>
      <c r="AG50" s="227"/>
      <c r="AH50" s="228"/>
      <c r="AI50" s="205"/>
      <c r="AJ50" s="205"/>
      <c r="AK50" s="205"/>
      <c r="AL50" s="205"/>
      <c r="AM50" s="205"/>
      <c r="AN50" s="205"/>
      <c r="AO50" s="205"/>
      <c r="AP50" s="205"/>
      <c r="AQ50" s="209"/>
      <c r="AR50" s="50"/>
      <c r="AS50" s="54"/>
    </row>
    <row r="51" spans="1:45" s="8" customFormat="1" ht="15" customHeight="1" x14ac:dyDescent="0.25">
      <c r="A51" s="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229"/>
      <c r="AG51" s="230"/>
      <c r="AH51" s="23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4"/>
    </row>
    <row r="52" spans="1:45" ht="15" customHeight="1" x14ac:dyDescent="0.2">
      <c r="A52" s="150"/>
      <c r="B52" s="213" t="s">
        <v>175</v>
      </c>
      <c r="C52" s="79"/>
      <c r="D52" s="79"/>
      <c r="E52" s="79"/>
      <c r="F52" s="79" t="s">
        <v>155</v>
      </c>
      <c r="G52" s="79" t="s">
        <v>3</v>
      </c>
      <c r="H52" s="79" t="s">
        <v>5</v>
      </c>
      <c r="I52" s="79" t="s">
        <v>6</v>
      </c>
      <c r="J52" s="79" t="s">
        <v>156</v>
      </c>
      <c r="K52" s="38" t="s">
        <v>17</v>
      </c>
      <c r="L52" s="50"/>
      <c r="M52" s="191" t="s">
        <v>157</v>
      </c>
      <c r="N52" s="80"/>
      <c r="O52" s="80"/>
      <c r="P52" s="79" t="s">
        <v>3</v>
      </c>
      <c r="Q52" s="79" t="s">
        <v>5</v>
      </c>
      <c r="R52" s="79" t="s">
        <v>6</v>
      </c>
      <c r="S52" s="79" t="s">
        <v>156</v>
      </c>
      <c r="T52" s="80"/>
      <c r="U52" s="38" t="s">
        <v>17</v>
      </c>
      <c r="V52" s="50"/>
      <c r="W52" s="191" t="s">
        <v>176</v>
      </c>
      <c r="X52" s="80"/>
      <c r="Y52" s="80"/>
      <c r="Z52" s="80"/>
      <c r="AA52" s="80"/>
      <c r="AB52" s="80"/>
      <c r="AC52" s="80"/>
      <c r="AD52" s="80"/>
      <c r="AE52" s="80"/>
      <c r="AF52" s="231"/>
      <c r="AG52" s="231"/>
      <c r="AH52" s="232"/>
      <c r="AI52" s="215"/>
      <c r="AJ52" s="192"/>
      <c r="AK52" s="192"/>
      <c r="AL52" s="192"/>
      <c r="AM52" s="80"/>
      <c r="AN52" s="80"/>
      <c r="AO52" s="80"/>
      <c r="AP52" s="80"/>
      <c r="AQ52" s="130"/>
      <c r="AR52" s="23"/>
      <c r="AS52" s="23"/>
    </row>
    <row r="53" spans="1:45" ht="15" customHeight="1" x14ac:dyDescent="0.2">
      <c r="A53" s="150"/>
      <c r="B53" s="216">
        <v>2011</v>
      </c>
      <c r="C53" s="87" t="s">
        <v>60</v>
      </c>
      <c r="D53" s="199" t="s">
        <v>51</v>
      </c>
      <c r="E53" s="87"/>
      <c r="F53" s="87">
        <v>28</v>
      </c>
      <c r="G53" s="87">
        <v>5</v>
      </c>
      <c r="H53" s="217">
        <v>0</v>
      </c>
      <c r="I53" s="217">
        <v>0</v>
      </c>
      <c r="J53" s="217">
        <v>0</v>
      </c>
      <c r="K53" s="226">
        <v>3</v>
      </c>
      <c r="L53" s="53"/>
      <c r="M53" s="211" t="s">
        <v>177</v>
      </c>
      <c r="N53" s="87"/>
      <c r="O53" s="87">
        <v>20</v>
      </c>
      <c r="P53" s="127" t="s">
        <v>247</v>
      </c>
      <c r="Q53" s="210"/>
      <c r="R53" s="210"/>
      <c r="S53" s="210"/>
      <c r="T53" s="220"/>
      <c r="U53" s="226" t="s">
        <v>240</v>
      </c>
      <c r="V53" s="53"/>
      <c r="W53" s="222"/>
      <c r="X53" s="201"/>
      <c r="Y53" s="201"/>
      <c r="Z53" s="199"/>
      <c r="AA53" s="199"/>
      <c r="AB53" s="199"/>
      <c r="AC53" s="201"/>
      <c r="AD53" s="199"/>
      <c r="AE53" s="199"/>
      <c r="AF53" s="199"/>
      <c r="AG53" s="201"/>
      <c r="AH53" s="202"/>
      <c r="AI53" s="210"/>
      <c r="AJ53" s="210"/>
      <c r="AK53" s="199"/>
      <c r="AL53" s="199"/>
      <c r="AM53" s="199"/>
      <c r="AN53" s="199"/>
      <c r="AO53" s="199"/>
      <c r="AP53" s="199"/>
      <c r="AQ53" s="202"/>
      <c r="AR53" s="23"/>
      <c r="AS53" s="23"/>
    </row>
    <row r="54" spans="1:45" ht="15" customHeight="1" x14ac:dyDescent="0.2">
      <c r="A54" s="150"/>
      <c r="B54" s="216">
        <v>2012</v>
      </c>
      <c r="C54" s="87" t="s">
        <v>64</v>
      </c>
      <c r="D54" s="199" t="s">
        <v>51</v>
      </c>
      <c r="E54" s="87"/>
      <c r="F54" s="87">
        <v>29</v>
      </c>
      <c r="G54" s="87"/>
      <c r="H54" s="217"/>
      <c r="I54" s="217"/>
      <c r="J54" s="217"/>
      <c r="K54" s="218"/>
      <c r="L54" s="53"/>
      <c r="M54" s="211" t="s">
        <v>178</v>
      </c>
      <c r="N54" s="87"/>
      <c r="O54" s="87">
        <v>20</v>
      </c>
      <c r="P54" s="87" t="s">
        <v>248</v>
      </c>
      <c r="Q54" s="210"/>
      <c r="R54" s="210"/>
      <c r="S54" s="210"/>
      <c r="T54" s="220"/>
      <c r="U54" s="218" t="s">
        <v>241</v>
      </c>
      <c r="V54" s="53"/>
      <c r="W54" s="222"/>
      <c r="X54" s="201"/>
      <c r="Y54" s="201"/>
      <c r="Z54" s="199"/>
      <c r="AA54" s="199"/>
      <c r="AB54" s="199"/>
      <c r="AC54" s="201"/>
      <c r="AD54" s="199"/>
      <c r="AE54" s="199"/>
      <c r="AF54" s="199"/>
      <c r="AG54" s="201"/>
      <c r="AH54" s="202"/>
      <c r="AI54" s="199"/>
      <c r="AJ54" s="199"/>
      <c r="AK54" s="199"/>
      <c r="AL54" s="199"/>
      <c r="AM54" s="199"/>
      <c r="AN54" s="199"/>
      <c r="AO54" s="199"/>
      <c r="AP54" s="199"/>
      <c r="AQ54" s="202"/>
      <c r="AR54" s="23"/>
      <c r="AS54" s="23"/>
    </row>
    <row r="55" spans="1:45" ht="15" customHeight="1" x14ac:dyDescent="0.2">
      <c r="A55" s="150"/>
      <c r="B55" s="216">
        <v>2013</v>
      </c>
      <c r="C55" s="87" t="s">
        <v>40</v>
      </c>
      <c r="D55" s="199" t="s">
        <v>51</v>
      </c>
      <c r="E55" s="87"/>
      <c r="F55" s="87">
        <v>30</v>
      </c>
      <c r="G55" s="87"/>
      <c r="H55" s="217"/>
      <c r="I55" s="217"/>
      <c r="J55" s="217"/>
      <c r="K55" s="218"/>
      <c r="L55" s="53"/>
      <c r="M55" s="211" t="s">
        <v>179</v>
      </c>
      <c r="N55" s="87"/>
      <c r="O55" s="87">
        <v>21</v>
      </c>
      <c r="P55" s="87" t="s">
        <v>249</v>
      </c>
      <c r="Q55" s="210"/>
      <c r="R55" s="210"/>
      <c r="S55" s="210"/>
      <c r="T55" s="220"/>
      <c r="U55" s="218" t="s">
        <v>242</v>
      </c>
      <c r="V55" s="53"/>
      <c r="W55" s="222"/>
      <c r="X55" s="201"/>
      <c r="Y55" s="201"/>
      <c r="Z55" s="199"/>
      <c r="AA55" s="199"/>
      <c r="AB55" s="199"/>
      <c r="AC55" s="201"/>
      <c r="AD55" s="199"/>
      <c r="AE55" s="199"/>
      <c r="AF55" s="199"/>
      <c r="AG55" s="201"/>
      <c r="AH55" s="202"/>
      <c r="AI55" s="199"/>
      <c r="AJ55" s="199"/>
      <c r="AK55" s="199"/>
      <c r="AL55" s="199"/>
      <c r="AM55" s="201"/>
      <c r="AN55" s="199"/>
      <c r="AO55" s="199"/>
      <c r="AP55" s="199"/>
      <c r="AQ55" s="202"/>
      <c r="AR55" s="23"/>
      <c r="AS55" s="23"/>
    </row>
    <row r="56" spans="1:45" ht="15" customHeight="1" x14ac:dyDescent="0.2">
      <c r="A56" s="150"/>
      <c r="B56" s="216">
        <v>2014</v>
      </c>
      <c r="C56" s="87" t="s">
        <v>50</v>
      </c>
      <c r="D56" s="199" t="s">
        <v>51</v>
      </c>
      <c r="E56" s="87"/>
      <c r="F56" s="87">
        <v>31</v>
      </c>
      <c r="G56" s="87"/>
      <c r="H56" s="217"/>
      <c r="I56" s="217"/>
      <c r="J56" s="217"/>
      <c r="K56" s="218"/>
      <c r="L56" s="53"/>
      <c r="M56" s="211" t="s">
        <v>180</v>
      </c>
      <c r="N56" s="87"/>
      <c r="O56" s="87"/>
      <c r="P56" s="87" t="s">
        <v>246</v>
      </c>
      <c r="Q56" s="210"/>
      <c r="R56" s="210"/>
      <c r="S56" s="210"/>
      <c r="T56" s="220"/>
      <c r="U56" s="218" t="s">
        <v>243</v>
      </c>
      <c r="V56" s="53"/>
      <c r="W56" s="222"/>
      <c r="X56" s="201"/>
      <c r="Y56" s="201"/>
      <c r="Z56" s="199"/>
      <c r="AA56" s="199"/>
      <c r="AB56" s="199"/>
      <c r="AC56" s="201"/>
      <c r="AD56" s="199"/>
      <c r="AE56" s="199"/>
      <c r="AF56" s="199"/>
      <c r="AG56" s="201"/>
      <c r="AH56" s="202"/>
      <c r="AI56" s="199"/>
      <c r="AJ56" s="199"/>
      <c r="AK56" s="199"/>
      <c r="AL56" s="199"/>
      <c r="AM56" s="201"/>
      <c r="AN56" s="199"/>
      <c r="AO56" s="199"/>
      <c r="AP56" s="199"/>
      <c r="AQ56" s="202"/>
      <c r="AR56" s="23"/>
      <c r="AS56" s="23"/>
    </row>
    <row r="57" spans="1:45" ht="15" customHeight="1" x14ac:dyDescent="0.2">
      <c r="A57" s="150"/>
      <c r="B57" s="216">
        <v>2015</v>
      </c>
      <c r="C57" s="87" t="s">
        <v>97</v>
      </c>
      <c r="D57" s="199" t="s">
        <v>51</v>
      </c>
      <c r="E57" s="87"/>
      <c r="F57" s="87">
        <v>32</v>
      </c>
      <c r="G57" s="87"/>
      <c r="H57" s="217"/>
      <c r="I57" s="217"/>
      <c r="J57" s="217"/>
      <c r="K57" s="218"/>
      <c r="L57" s="53"/>
      <c r="M57" s="211" t="s">
        <v>181</v>
      </c>
      <c r="N57" s="87"/>
      <c r="O57" s="87"/>
      <c r="P57" s="87" t="s">
        <v>250</v>
      </c>
      <c r="Q57" s="210"/>
      <c r="R57" s="210"/>
      <c r="S57" s="210"/>
      <c r="T57" s="220"/>
      <c r="U57" s="218" t="s">
        <v>163</v>
      </c>
      <c r="V57" s="53"/>
      <c r="W57" s="222"/>
      <c r="X57" s="201"/>
      <c r="Y57" s="201"/>
      <c r="Z57" s="199"/>
      <c r="AA57" s="199"/>
      <c r="AB57" s="199"/>
      <c r="AC57" s="201"/>
      <c r="AD57" s="199"/>
      <c r="AE57" s="199"/>
      <c r="AF57" s="199"/>
      <c r="AG57" s="201"/>
      <c r="AH57" s="202"/>
      <c r="AI57" s="199"/>
      <c r="AJ57" s="199"/>
      <c r="AK57" s="199"/>
      <c r="AL57" s="199"/>
      <c r="AM57" s="201"/>
      <c r="AN57" s="199"/>
      <c r="AO57" s="199"/>
      <c r="AP57" s="199"/>
      <c r="AQ57" s="202"/>
      <c r="AR57" s="23"/>
      <c r="AS57" s="23"/>
    </row>
    <row r="58" spans="1:45" ht="15" customHeight="1" x14ac:dyDescent="0.2">
      <c r="A58" s="150"/>
      <c r="B58" s="216">
        <v>2016</v>
      </c>
      <c r="C58" s="87" t="s">
        <v>50</v>
      </c>
      <c r="D58" s="199" t="s">
        <v>51</v>
      </c>
      <c r="E58" s="87"/>
      <c r="F58" s="87">
        <v>33</v>
      </c>
      <c r="G58" s="87"/>
      <c r="H58" s="217"/>
      <c r="I58" s="217"/>
      <c r="J58" s="217"/>
      <c r="K58" s="218"/>
      <c r="L58" s="53"/>
      <c r="M58" s="211" t="s">
        <v>182</v>
      </c>
      <c r="N58" s="87"/>
      <c r="O58" s="87"/>
      <c r="P58" s="87" t="s">
        <v>251</v>
      </c>
      <c r="Q58" s="210"/>
      <c r="R58" s="210"/>
      <c r="S58" s="210"/>
      <c r="T58" s="220"/>
      <c r="U58" s="218" t="s">
        <v>244</v>
      </c>
      <c r="V58" s="53"/>
      <c r="W58" s="222"/>
      <c r="X58" s="201"/>
      <c r="Y58" s="201"/>
      <c r="Z58" s="199"/>
      <c r="AA58" s="199"/>
      <c r="AB58" s="199"/>
      <c r="AC58" s="201"/>
      <c r="AD58" s="199"/>
      <c r="AE58" s="199"/>
      <c r="AF58" s="199"/>
      <c r="AG58" s="201"/>
      <c r="AH58" s="202"/>
      <c r="AI58" s="199"/>
      <c r="AJ58" s="199"/>
      <c r="AK58" s="199"/>
      <c r="AL58" s="199"/>
      <c r="AM58" s="201"/>
      <c r="AN58" s="199"/>
      <c r="AO58" s="199"/>
      <c r="AP58" s="199"/>
      <c r="AQ58" s="202"/>
      <c r="AR58" s="23"/>
      <c r="AS58" s="23"/>
    </row>
    <row r="59" spans="1:45" ht="15" customHeight="1" x14ac:dyDescent="0.2">
      <c r="A59" s="150"/>
      <c r="B59" s="216">
        <v>2017</v>
      </c>
      <c r="C59" s="87" t="s">
        <v>128</v>
      </c>
      <c r="D59" s="199" t="s">
        <v>51</v>
      </c>
      <c r="E59" s="87"/>
      <c r="F59" s="87">
        <v>34</v>
      </c>
      <c r="G59" s="87"/>
      <c r="H59" s="217"/>
      <c r="I59" s="217"/>
      <c r="J59" s="217"/>
      <c r="K59" s="218"/>
      <c r="L59" s="53"/>
      <c r="M59" s="211" t="s">
        <v>183</v>
      </c>
      <c r="N59" s="87"/>
      <c r="O59" s="87"/>
      <c r="P59" s="87" t="s">
        <v>252</v>
      </c>
      <c r="Q59" s="210"/>
      <c r="R59" s="210"/>
      <c r="S59" s="210"/>
      <c r="T59" s="220"/>
      <c r="U59" s="218" t="s">
        <v>245</v>
      </c>
      <c r="V59" s="53"/>
      <c r="W59" s="222"/>
      <c r="X59" s="201"/>
      <c r="Y59" s="201"/>
      <c r="Z59" s="199"/>
      <c r="AA59" s="199"/>
      <c r="AB59" s="199"/>
      <c r="AC59" s="201"/>
      <c r="AD59" s="199"/>
      <c r="AE59" s="199"/>
      <c r="AF59" s="199"/>
      <c r="AG59" s="201"/>
      <c r="AH59" s="202"/>
      <c r="AI59" s="199"/>
      <c r="AJ59" s="199"/>
      <c r="AK59" s="199"/>
      <c r="AL59" s="199"/>
      <c r="AM59" s="201"/>
      <c r="AN59" s="199"/>
      <c r="AO59" s="199"/>
      <c r="AP59" s="199"/>
      <c r="AQ59" s="202"/>
      <c r="AR59" s="23"/>
      <c r="AS59" s="23"/>
    </row>
    <row r="60" spans="1:45" ht="15" customHeight="1" x14ac:dyDescent="0.2">
      <c r="A60" s="150"/>
      <c r="B60" s="216">
        <v>2018</v>
      </c>
      <c r="C60" s="87" t="s">
        <v>40</v>
      </c>
      <c r="D60" s="199" t="s">
        <v>51</v>
      </c>
      <c r="E60" s="87"/>
      <c r="F60" s="87">
        <v>35</v>
      </c>
      <c r="G60" s="87"/>
      <c r="H60" s="217"/>
      <c r="I60" s="217"/>
      <c r="J60" s="217"/>
      <c r="K60" s="218"/>
      <c r="L60" s="53"/>
      <c r="M60" s="211" t="s">
        <v>184</v>
      </c>
      <c r="N60" s="87"/>
      <c r="O60" s="87"/>
      <c r="P60" s="87" t="s">
        <v>253</v>
      </c>
      <c r="Q60" s="210"/>
      <c r="R60" s="210"/>
      <c r="S60" s="210"/>
      <c r="T60" s="220"/>
      <c r="U60" s="218" t="s">
        <v>246</v>
      </c>
      <c r="V60" s="53"/>
      <c r="W60" s="222"/>
      <c r="X60" s="201"/>
      <c r="Y60" s="201"/>
      <c r="Z60" s="199"/>
      <c r="AA60" s="199"/>
      <c r="AB60" s="199"/>
      <c r="AC60" s="201"/>
      <c r="AD60" s="199"/>
      <c r="AE60" s="199"/>
      <c r="AF60" s="199"/>
      <c r="AG60" s="201"/>
      <c r="AH60" s="202"/>
      <c r="AI60" s="199"/>
      <c r="AJ60" s="199"/>
      <c r="AK60" s="199"/>
      <c r="AL60" s="199"/>
      <c r="AM60" s="201"/>
      <c r="AN60" s="199"/>
      <c r="AO60" s="199"/>
      <c r="AP60" s="199"/>
      <c r="AQ60" s="202"/>
      <c r="AR60" s="23"/>
      <c r="AS60" s="23"/>
    </row>
    <row r="61" spans="1:45" s="8" customFormat="1" ht="15" customHeight="1" x14ac:dyDescent="0.25">
      <c r="A61" s="9"/>
      <c r="B61" s="203"/>
      <c r="C61" s="205"/>
      <c r="D61" s="205"/>
      <c r="E61" s="205"/>
      <c r="F61" s="205"/>
      <c r="G61" s="205"/>
      <c r="H61" s="227"/>
      <c r="I61" s="227"/>
      <c r="J61" s="227"/>
      <c r="K61" s="228"/>
      <c r="L61" s="53"/>
      <c r="M61" s="203"/>
      <c r="N61" s="205"/>
      <c r="O61" s="205"/>
      <c r="P61" s="205"/>
      <c r="Q61" s="205"/>
      <c r="R61" s="205"/>
      <c r="S61" s="205"/>
      <c r="T61" s="205"/>
      <c r="U61" s="228"/>
      <c r="V61" s="53"/>
      <c r="W61" s="203"/>
      <c r="X61" s="205"/>
      <c r="Y61" s="205"/>
      <c r="Z61" s="205"/>
      <c r="AA61" s="205"/>
      <c r="AB61" s="205"/>
      <c r="AC61" s="205"/>
      <c r="AD61" s="205"/>
      <c r="AE61" s="205"/>
      <c r="AF61" s="205"/>
      <c r="AG61" s="205"/>
      <c r="AH61" s="209"/>
      <c r="AI61" s="205"/>
      <c r="AJ61" s="205"/>
      <c r="AK61" s="205"/>
      <c r="AL61" s="205"/>
      <c r="AM61" s="205"/>
      <c r="AN61" s="205"/>
      <c r="AO61" s="205"/>
      <c r="AP61" s="205"/>
      <c r="AQ61" s="209"/>
      <c r="AR61" s="50"/>
      <c r="AS61" s="54"/>
    </row>
    <row r="62" spans="1:45" s="8" customFormat="1" ht="15" customHeight="1" x14ac:dyDescent="0.25">
      <c r="A62" s="9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23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4"/>
    </row>
    <row r="63" spans="1:45" s="8" customFormat="1" ht="15" customHeight="1" x14ac:dyDescent="0.25">
      <c r="A63" s="9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23"/>
      <c r="AM63" s="23"/>
      <c r="AN63" s="23"/>
      <c r="AO63" s="50"/>
      <c r="AP63" s="50"/>
      <c r="AQ63" s="50"/>
      <c r="AR63" s="54"/>
      <c r="AS63" s="54"/>
    </row>
    <row r="64" spans="1:45" s="8" customFormat="1" ht="15" customHeight="1" x14ac:dyDescent="0.25">
      <c r="A64" s="9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23"/>
      <c r="AM64" s="23"/>
      <c r="AN64" s="23"/>
      <c r="AO64" s="50"/>
      <c r="AP64" s="50"/>
      <c r="AQ64" s="50"/>
      <c r="AR64" s="54"/>
      <c r="AS64" s="54"/>
    </row>
    <row r="65" spans="1:45" s="8" customFormat="1" ht="15" customHeight="1" x14ac:dyDescent="0.25">
      <c r="A65" s="9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23"/>
      <c r="AM65" s="23"/>
      <c r="AN65" s="23"/>
      <c r="AO65" s="50"/>
      <c r="AP65" s="50"/>
      <c r="AQ65" s="50"/>
      <c r="AR65" s="54"/>
      <c r="AS65" s="54"/>
    </row>
    <row r="66" spans="1:45" s="8" customFormat="1" ht="15" customHeight="1" x14ac:dyDescent="0.25">
      <c r="A66" s="9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23"/>
      <c r="AM66" s="23"/>
      <c r="AN66" s="23"/>
      <c r="AO66" s="50"/>
      <c r="AP66" s="50"/>
      <c r="AQ66" s="50"/>
      <c r="AR66" s="54"/>
      <c r="AS66" s="54"/>
    </row>
    <row r="67" spans="1:45" s="8" customFormat="1" ht="15" customHeight="1" x14ac:dyDescent="0.25">
      <c r="A67" s="9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23"/>
      <c r="AM67" s="23"/>
      <c r="AN67" s="23"/>
      <c r="AO67" s="50"/>
      <c r="AP67" s="50"/>
      <c r="AQ67" s="50"/>
      <c r="AR67" s="54"/>
      <c r="AS67" s="54"/>
    </row>
    <row r="68" spans="1:45" s="8" customFormat="1" ht="15" customHeight="1" x14ac:dyDescent="0.25">
      <c r="A68" s="9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23"/>
      <c r="AM68" s="23"/>
      <c r="AN68" s="23"/>
      <c r="AO68" s="50"/>
      <c r="AP68" s="50"/>
      <c r="AQ68" s="50"/>
      <c r="AR68" s="54"/>
      <c r="AS68" s="54"/>
    </row>
    <row r="69" spans="1:45" s="8" customFormat="1" ht="15" customHeight="1" x14ac:dyDescent="0.25">
      <c r="A69" s="9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23"/>
      <c r="AM69" s="23"/>
      <c r="AN69" s="23"/>
      <c r="AO69" s="50"/>
      <c r="AP69" s="50"/>
      <c r="AQ69" s="50"/>
      <c r="AR69" s="54"/>
      <c r="AS69" s="54"/>
    </row>
    <row r="70" spans="1:45" s="8" customFormat="1" ht="15" customHeight="1" x14ac:dyDescent="0.25">
      <c r="A70" s="9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23"/>
      <c r="AM70" s="23"/>
      <c r="AN70" s="23"/>
      <c r="AO70" s="50"/>
      <c r="AP70" s="50"/>
      <c r="AQ70" s="50"/>
      <c r="AR70" s="54"/>
      <c r="AS70" s="54"/>
    </row>
    <row r="71" spans="1:45" s="8" customFormat="1" ht="15" customHeight="1" x14ac:dyDescent="0.25">
      <c r="A71" s="9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23"/>
      <c r="AM71" s="23"/>
      <c r="AN71" s="23"/>
      <c r="AO71" s="50"/>
      <c r="AP71" s="50"/>
      <c r="AQ71" s="50"/>
      <c r="AR71" s="54"/>
      <c r="AS71" s="54"/>
    </row>
    <row r="72" spans="1:45" s="8" customFormat="1" ht="15" customHeight="1" x14ac:dyDescent="0.25">
      <c r="A72" s="9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23"/>
      <c r="AM72" s="23"/>
      <c r="AN72" s="23"/>
      <c r="AO72" s="50"/>
      <c r="AP72" s="50"/>
      <c r="AQ72" s="50"/>
      <c r="AR72" s="54"/>
      <c r="AS72" s="54"/>
    </row>
    <row r="73" spans="1:45" s="8" customFormat="1" ht="15" customHeight="1" x14ac:dyDescent="0.25">
      <c r="A73" s="9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23"/>
      <c r="AM73" s="23"/>
      <c r="AN73" s="23"/>
      <c r="AO73" s="50"/>
      <c r="AP73" s="50"/>
      <c r="AQ73" s="50"/>
      <c r="AR73" s="54"/>
      <c r="AS73" s="54"/>
    </row>
    <row r="74" spans="1:45" s="8" customFormat="1" ht="15" customHeight="1" x14ac:dyDescent="0.25">
      <c r="A74" s="9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23"/>
      <c r="AM74" s="23"/>
      <c r="AN74" s="23"/>
      <c r="AO74" s="50"/>
      <c r="AP74" s="50"/>
      <c r="AQ74" s="50"/>
      <c r="AR74" s="54"/>
      <c r="AS74" s="54"/>
    </row>
    <row r="75" spans="1:45" s="8" customFormat="1" ht="15" customHeight="1" x14ac:dyDescent="0.25">
      <c r="A75" s="9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23"/>
      <c r="AM75" s="23"/>
      <c r="AN75" s="23"/>
      <c r="AO75" s="50"/>
      <c r="AP75" s="50"/>
      <c r="AQ75" s="50"/>
      <c r="AR75" s="54"/>
      <c r="AS75" s="54"/>
    </row>
    <row r="76" spans="1:45" s="8" customFormat="1" ht="15" customHeight="1" x14ac:dyDescent="0.25">
      <c r="A76" s="9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23"/>
      <c r="AM76" s="23"/>
      <c r="AN76" s="23"/>
      <c r="AO76" s="50"/>
      <c r="AP76" s="50"/>
      <c r="AQ76" s="50"/>
      <c r="AR76" s="54"/>
      <c r="AS76" s="54"/>
    </row>
    <row r="77" spans="1:45" s="8" customFormat="1" ht="15" customHeight="1" x14ac:dyDescent="0.25">
      <c r="A77" s="9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23"/>
      <c r="AM77" s="23"/>
      <c r="AN77" s="23"/>
      <c r="AO77" s="50"/>
      <c r="AP77" s="50"/>
      <c r="AQ77" s="50"/>
      <c r="AR77" s="54"/>
      <c r="AS77" s="54"/>
    </row>
    <row r="78" spans="1:45" s="8" customFormat="1" ht="15" customHeight="1" x14ac:dyDescent="0.25">
      <c r="A78" s="9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23"/>
      <c r="AM78" s="23"/>
      <c r="AN78" s="23"/>
      <c r="AO78" s="50"/>
      <c r="AP78" s="50"/>
      <c r="AQ78" s="50"/>
      <c r="AR78" s="54"/>
      <c r="AS78" s="54"/>
    </row>
    <row r="79" spans="1:45" s="8" customFormat="1" ht="15" customHeight="1" x14ac:dyDescent="0.25">
      <c r="A79" s="9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23"/>
      <c r="AM79" s="23"/>
      <c r="AN79" s="23"/>
      <c r="AO79" s="50"/>
      <c r="AP79" s="50"/>
      <c r="AQ79" s="50"/>
      <c r="AR79" s="54"/>
      <c r="AS79" s="54"/>
    </row>
    <row r="80" spans="1:45" s="8" customFormat="1" ht="15" customHeight="1" x14ac:dyDescent="0.25">
      <c r="A80" s="9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23"/>
      <c r="AM80" s="23"/>
      <c r="AN80" s="23"/>
      <c r="AO80" s="50"/>
      <c r="AP80" s="50"/>
      <c r="AQ80" s="50"/>
      <c r="AR80" s="54"/>
      <c r="AS80" s="54"/>
    </row>
    <row r="81" spans="1:45" s="8" customFormat="1" ht="15" customHeight="1" x14ac:dyDescent="0.25">
      <c r="A81" s="9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23"/>
      <c r="AM81" s="23"/>
      <c r="AN81" s="23"/>
      <c r="AO81" s="50"/>
      <c r="AP81" s="50"/>
      <c r="AQ81" s="50"/>
      <c r="AR81" s="54"/>
      <c r="AS81" s="54"/>
    </row>
    <row r="82" spans="1:45" s="8" customFormat="1" ht="15" customHeight="1" x14ac:dyDescent="0.25">
      <c r="A82" s="9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23"/>
      <c r="AM82" s="23"/>
      <c r="AN82" s="23"/>
      <c r="AO82" s="50"/>
      <c r="AP82" s="50"/>
      <c r="AQ82" s="50"/>
      <c r="AR82" s="54"/>
      <c r="AS82" s="54"/>
    </row>
    <row r="83" spans="1:45" s="8" customFormat="1" ht="15" customHeight="1" x14ac:dyDescent="0.25">
      <c r="A83" s="9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23"/>
      <c r="AM83" s="23"/>
      <c r="AN83" s="23"/>
      <c r="AO83" s="50"/>
      <c r="AP83" s="50"/>
      <c r="AQ83" s="50"/>
      <c r="AR83" s="54"/>
      <c r="AS83" s="54"/>
    </row>
    <row r="84" spans="1:45" s="8" customFormat="1" ht="15" customHeight="1" x14ac:dyDescent="0.25">
      <c r="A84" s="9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23"/>
      <c r="AM84" s="23"/>
      <c r="AN84" s="23"/>
      <c r="AO84" s="50"/>
      <c r="AP84" s="50"/>
      <c r="AQ84" s="50"/>
      <c r="AR84" s="54"/>
      <c r="AS84" s="54"/>
    </row>
    <row r="85" spans="1:45" s="8" customFormat="1" ht="15" customHeight="1" x14ac:dyDescent="0.25">
      <c r="A85" s="9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23"/>
      <c r="AM85" s="23"/>
      <c r="AN85" s="23"/>
      <c r="AO85" s="50"/>
      <c r="AP85" s="50"/>
      <c r="AQ85" s="50"/>
      <c r="AR85" s="54"/>
      <c r="AS85" s="54"/>
    </row>
    <row r="86" spans="1:45" s="8" customFormat="1" ht="15" customHeight="1" x14ac:dyDescent="0.25">
      <c r="A86" s="9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23"/>
      <c r="AM86" s="23"/>
      <c r="AN86" s="23"/>
      <c r="AO86" s="50"/>
      <c r="AP86" s="50"/>
      <c r="AQ86" s="50"/>
      <c r="AR86" s="54"/>
      <c r="AS86" s="54"/>
    </row>
    <row r="87" spans="1:45" s="8" customFormat="1" ht="15" customHeight="1" x14ac:dyDescent="0.25">
      <c r="A87" s="9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23"/>
      <c r="AM87" s="23"/>
      <c r="AN87" s="23"/>
      <c r="AO87" s="50"/>
      <c r="AP87" s="50"/>
      <c r="AQ87" s="50"/>
      <c r="AR87" s="54"/>
      <c r="AS87" s="54"/>
    </row>
    <row r="88" spans="1:45" s="8" customFormat="1" ht="15" customHeight="1" x14ac:dyDescent="0.25">
      <c r="A88" s="9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23"/>
      <c r="AM88" s="23"/>
      <c r="AN88" s="23"/>
      <c r="AO88" s="50"/>
      <c r="AP88" s="50"/>
      <c r="AQ88" s="50"/>
      <c r="AR88" s="54"/>
      <c r="AS88" s="54"/>
    </row>
    <row r="89" spans="1:45" s="8" customFormat="1" ht="15" customHeight="1" x14ac:dyDescent="0.25">
      <c r="A89" s="9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23"/>
      <c r="AM89" s="23"/>
      <c r="AN89" s="23"/>
      <c r="AO89" s="50"/>
      <c r="AP89" s="50"/>
      <c r="AQ89" s="50"/>
      <c r="AR89" s="54"/>
      <c r="AS89" s="54"/>
    </row>
    <row r="90" spans="1:45" s="8" customFormat="1" ht="15" customHeight="1" x14ac:dyDescent="0.25">
      <c r="A90" s="9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23"/>
      <c r="AM90" s="23"/>
      <c r="AN90" s="23"/>
      <c r="AO90" s="50"/>
      <c r="AP90" s="50"/>
      <c r="AQ90" s="50"/>
      <c r="AR90" s="54"/>
      <c r="AS90" s="54"/>
    </row>
    <row r="91" spans="1:45" s="8" customFormat="1" ht="15" customHeight="1" x14ac:dyDescent="0.25">
      <c r="A91" s="9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23"/>
      <c r="AM91" s="23"/>
      <c r="AN91" s="23"/>
      <c r="AO91" s="50"/>
      <c r="AP91" s="50"/>
      <c r="AQ91" s="50"/>
      <c r="AR91" s="54"/>
      <c r="AS91" s="54"/>
    </row>
    <row r="92" spans="1:45" s="8" customFormat="1" ht="15" customHeight="1" x14ac:dyDescent="0.25">
      <c r="A92" s="9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23"/>
      <c r="AM92" s="23"/>
      <c r="AN92" s="23"/>
      <c r="AO92" s="50"/>
      <c r="AP92" s="50"/>
      <c r="AQ92" s="50"/>
      <c r="AR92" s="54"/>
      <c r="AS92" s="54"/>
    </row>
    <row r="93" spans="1:45" s="8" customFormat="1" ht="15" customHeight="1" x14ac:dyDescent="0.25">
      <c r="A93" s="9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23"/>
      <c r="AM93" s="23"/>
      <c r="AN93" s="23"/>
      <c r="AO93" s="50"/>
      <c r="AP93" s="50"/>
      <c r="AQ93" s="50"/>
      <c r="AR93" s="54"/>
      <c r="AS93" s="54"/>
    </row>
    <row r="94" spans="1:45" s="8" customFormat="1" ht="15" customHeight="1" x14ac:dyDescent="0.25">
      <c r="A94" s="9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23"/>
      <c r="AM94" s="23"/>
      <c r="AN94" s="23"/>
      <c r="AO94" s="50"/>
      <c r="AP94" s="50"/>
      <c r="AQ94" s="50"/>
      <c r="AR94" s="54"/>
      <c r="AS94" s="54"/>
    </row>
    <row r="95" spans="1:45" s="8" customFormat="1" ht="15" customHeight="1" x14ac:dyDescent="0.25">
      <c r="A95" s="9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23"/>
      <c r="AM95" s="23"/>
      <c r="AN95" s="23"/>
      <c r="AO95" s="50"/>
      <c r="AP95" s="50"/>
      <c r="AQ95" s="50"/>
      <c r="AR95" s="54"/>
      <c r="AS95" s="54"/>
    </row>
    <row r="96" spans="1:45" s="8" customFormat="1" ht="15" customHeight="1" x14ac:dyDescent="0.25">
      <c r="A96" s="9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23"/>
      <c r="AM96" s="23"/>
      <c r="AN96" s="23"/>
      <c r="AO96" s="50"/>
      <c r="AP96" s="50"/>
      <c r="AQ96" s="50"/>
      <c r="AR96" s="54"/>
      <c r="AS96" s="54"/>
    </row>
    <row r="97" spans="1:45" s="8" customFormat="1" ht="15" customHeight="1" x14ac:dyDescent="0.25">
      <c r="A97" s="9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23"/>
      <c r="AM97" s="23"/>
      <c r="AN97" s="23"/>
      <c r="AO97" s="50"/>
      <c r="AP97" s="50"/>
      <c r="AQ97" s="50"/>
      <c r="AR97" s="54"/>
      <c r="AS97" s="54"/>
    </row>
    <row r="98" spans="1:45" s="8" customFormat="1" ht="15" customHeight="1" x14ac:dyDescent="0.25">
      <c r="A98" s="9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23"/>
      <c r="AM98" s="23"/>
      <c r="AN98" s="23"/>
      <c r="AO98" s="50"/>
      <c r="AP98" s="50"/>
      <c r="AQ98" s="50"/>
      <c r="AR98" s="54"/>
      <c r="AS98" s="54"/>
    </row>
    <row r="99" spans="1:45" s="8" customFormat="1" ht="15" customHeight="1" x14ac:dyDescent="0.25">
      <c r="A99" s="9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23"/>
      <c r="AM99" s="23"/>
      <c r="AN99" s="23"/>
      <c r="AO99" s="50"/>
      <c r="AP99" s="50"/>
      <c r="AQ99" s="50"/>
      <c r="AR99" s="54"/>
      <c r="AS99" s="54"/>
    </row>
    <row r="100" spans="1:45" s="8" customFormat="1" ht="15" customHeight="1" x14ac:dyDescent="0.25">
      <c r="A100" s="9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23"/>
      <c r="AM100" s="23"/>
      <c r="AN100" s="23"/>
      <c r="AO100" s="50"/>
      <c r="AP100" s="50"/>
      <c r="AQ100" s="50"/>
      <c r="AR100" s="54"/>
      <c r="AS100" s="54"/>
    </row>
    <row r="101" spans="1:45" s="8" customFormat="1" ht="15" customHeight="1" x14ac:dyDescent="0.25">
      <c r="A101" s="9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23"/>
      <c r="AM101" s="23"/>
      <c r="AN101" s="23"/>
      <c r="AO101" s="50"/>
      <c r="AP101" s="50"/>
      <c r="AQ101" s="50"/>
      <c r="AR101" s="54"/>
      <c r="AS101" s="54"/>
    </row>
    <row r="102" spans="1:45" s="8" customFormat="1" ht="15" customHeight="1" x14ac:dyDescent="0.25">
      <c r="A102" s="9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23"/>
      <c r="AM102" s="23"/>
      <c r="AN102" s="23"/>
      <c r="AO102" s="50"/>
      <c r="AP102" s="50"/>
      <c r="AQ102" s="50"/>
      <c r="AR102" s="54"/>
      <c r="AS102" s="54"/>
    </row>
    <row r="103" spans="1:45" s="8" customFormat="1" ht="15" customHeight="1" x14ac:dyDescent="0.25">
      <c r="A103" s="9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23"/>
      <c r="AM103" s="23"/>
      <c r="AN103" s="23"/>
      <c r="AO103" s="50"/>
      <c r="AP103" s="50"/>
      <c r="AQ103" s="50"/>
      <c r="AR103" s="54"/>
      <c r="AS103" s="54"/>
    </row>
    <row r="104" spans="1:45" s="8" customFormat="1" ht="15" customHeight="1" x14ac:dyDescent="0.25">
      <c r="A104" s="9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23"/>
      <c r="AM104" s="23"/>
      <c r="AN104" s="23"/>
      <c r="AO104" s="50"/>
      <c r="AP104" s="50"/>
      <c r="AQ104" s="50"/>
      <c r="AR104" s="54"/>
      <c r="AS104" s="54"/>
    </row>
    <row r="105" spans="1:45" s="8" customFormat="1" ht="15" customHeight="1" x14ac:dyDescent="0.25">
      <c r="A105" s="9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23"/>
      <c r="AM105" s="23"/>
      <c r="AN105" s="23"/>
      <c r="AO105" s="50"/>
      <c r="AP105" s="50"/>
      <c r="AQ105" s="50"/>
      <c r="AR105" s="54"/>
      <c r="AS105" s="54"/>
    </row>
    <row r="106" spans="1:45" s="8" customFormat="1" ht="15" customHeight="1" x14ac:dyDescent="0.25">
      <c r="A106" s="9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23"/>
      <c r="AM106" s="23"/>
      <c r="AN106" s="23"/>
      <c r="AO106" s="50"/>
      <c r="AP106" s="50"/>
      <c r="AQ106" s="50"/>
      <c r="AR106" s="54"/>
      <c r="AS106" s="54"/>
    </row>
    <row r="107" spans="1:45" s="8" customFormat="1" ht="15" customHeight="1" x14ac:dyDescent="0.25">
      <c r="A107" s="9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23"/>
      <c r="AM107" s="23"/>
      <c r="AN107" s="23"/>
      <c r="AO107" s="50"/>
      <c r="AP107" s="50"/>
      <c r="AQ107" s="50"/>
      <c r="AR107" s="54"/>
      <c r="AS107" s="54"/>
    </row>
    <row r="108" spans="1:45" s="8" customFormat="1" ht="15" customHeight="1" x14ac:dyDescent="0.25">
      <c r="A108" s="9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23"/>
      <c r="AM108" s="23"/>
      <c r="AN108" s="23"/>
      <c r="AO108" s="50"/>
      <c r="AP108" s="50"/>
      <c r="AQ108" s="50"/>
      <c r="AR108" s="54"/>
      <c r="AS108" s="54"/>
    </row>
    <row r="109" spans="1:45" s="8" customFormat="1" ht="15" customHeight="1" x14ac:dyDescent="0.25">
      <c r="A109" s="9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23"/>
      <c r="AM109" s="23"/>
      <c r="AN109" s="23"/>
      <c r="AO109" s="50"/>
      <c r="AP109" s="50"/>
      <c r="AQ109" s="50"/>
      <c r="AR109" s="54"/>
      <c r="AS109" s="54"/>
    </row>
    <row r="110" spans="1:45" s="8" customFormat="1" ht="15" customHeight="1" x14ac:dyDescent="0.25">
      <c r="A110" s="9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23"/>
      <c r="AM110" s="23"/>
      <c r="AN110" s="23"/>
      <c r="AO110" s="50"/>
      <c r="AP110" s="50"/>
      <c r="AQ110" s="50"/>
      <c r="AR110" s="54"/>
      <c r="AS110" s="54"/>
    </row>
    <row r="111" spans="1:45" s="8" customFormat="1" ht="15" customHeight="1" x14ac:dyDescent="0.25">
      <c r="A111" s="9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23"/>
      <c r="AM111" s="23"/>
      <c r="AN111" s="23"/>
      <c r="AO111" s="50"/>
      <c r="AP111" s="50"/>
      <c r="AQ111" s="50"/>
      <c r="AR111" s="54"/>
      <c r="AS111" s="54"/>
    </row>
    <row r="112" spans="1:45" s="8" customFormat="1" ht="15" customHeight="1" x14ac:dyDescent="0.25">
      <c r="A112" s="9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23"/>
      <c r="P112" s="23"/>
      <c r="Q112" s="23"/>
      <c r="R112" s="23"/>
      <c r="S112" s="23"/>
      <c r="T112" s="23"/>
      <c r="U112" s="50"/>
      <c r="V112" s="53"/>
      <c r="W112" s="50"/>
      <c r="X112" s="50"/>
      <c r="Y112" s="23"/>
      <c r="Z112" s="23"/>
      <c r="AA112" s="23"/>
      <c r="AB112" s="23"/>
      <c r="AC112" s="23"/>
      <c r="AD112" s="23"/>
      <c r="AE112" s="23"/>
      <c r="AF112" s="23"/>
      <c r="AG112" s="23"/>
      <c r="AH112" s="73"/>
      <c r="AI112" s="50"/>
      <c r="AJ112" s="50"/>
      <c r="AK112" s="23"/>
      <c r="AL112" s="23"/>
      <c r="AM112" s="23"/>
      <c r="AN112" s="23"/>
      <c r="AO112" s="23"/>
      <c r="AP112" s="23"/>
      <c r="AQ112" s="23"/>
      <c r="AR112" s="114"/>
    </row>
    <row r="113" spans="1:44" s="8" customFormat="1" ht="15" customHeight="1" x14ac:dyDescent="0.25">
      <c r="A113" s="9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23"/>
      <c r="P113" s="23"/>
      <c r="Q113" s="23"/>
      <c r="R113" s="23"/>
      <c r="S113" s="23"/>
      <c r="T113" s="23"/>
      <c r="U113" s="50"/>
      <c r="V113" s="53"/>
      <c r="W113" s="50"/>
      <c r="X113" s="50"/>
      <c r="Y113" s="23"/>
      <c r="Z113" s="23"/>
      <c r="AA113" s="23"/>
      <c r="AB113" s="23"/>
      <c r="AC113" s="23"/>
      <c r="AD113" s="23"/>
      <c r="AE113" s="23"/>
      <c r="AF113" s="23"/>
      <c r="AG113" s="23"/>
      <c r="AH113" s="73"/>
      <c r="AI113" s="50"/>
      <c r="AJ113" s="50"/>
      <c r="AK113" s="23"/>
      <c r="AL113" s="23"/>
      <c r="AM113" s="23"/>
      <c r="AN113" s="23"/>
      <c r="AO113" s="23"/>
      <c r="AP113" s="23"/>
      <c r="AQ113" s="23"/>
      <c r="AR113" s="114"/>
    </row>
    <row r="114" spans="1:44" s="8" customFormat="1" ht="15" customHeight="1" x14ac:dyDescent="0.25">
      <c r="A114" s="9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23"/>
      <c r="P114" s="23"/>
      <c r="Q114" s="23"/>
      <c r="R114" s="23"/>
      <c r="S114" s="23"/>
      <c r="T114" s="23"/>
      <c r="U114" s="50"/>
      <c r="V114" s="53"/>
      <c r="W114" s="50"/>
      <c r="X114" s="50"/>
      <c r="Y114" s="23"/>
      <c r="Z114" s="23"/>
      <c r="AA114" s="23"/>
      <c r="AB114" s="23"/>
      <c r="AC114" s="23"/>
      <c r="AD114" s="23"/>
      <c r="AE114" s="23"/>
      <c r="AF114" s="23"/>
      <c r="AG114" s="23"/>
      <c r="AH114" s="73"/>
      <c r="AI114" s="50"/>
      <c r="AJ114" s="50"/>
      <c r="AK114" s="23"/>
      <c r="AL114" s="23"/>
      <c r="AM114" s="23"/>
      <c r="AN114" s="23"/>
      <c r="AO114" s="23"/>
      <c r="AP114" s="23"/>
      <c r="AQ114" s="23"/>
      <c r="AR114" s="114"/>
    </row>
    <row r="115" spans="1:44" s="8" customFormat="1" ht="15" customHeight="1" x14ac:dyDescent="0.25">
      <c r="A115" s="9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23"/>
      <c r="P115" s="23"/>
      <c r="Q115" s="23"/>
      <c r="R115" s="23"/>
      <c r="S115" s="23"/>
      <c r="T115" s="23"/>
      <c r="U115" s="50"/>
      <c r="V115" s="53"/>
      <c r="W115" s="50"/>
      <c r="X115" s="50"/>
      <c r="Y115" s="23"/>
      <c r="Z115" s="23"/>
      <c r="AA115" s="23"/>
      <c r="AB115" s="23"/>
      <c r="AC115" s="23"/>
      <c r="AD115" s="23"/>
      <c r="AE115" s="23"/>
      <c r="AF115" s="23"/>
      <c r="AG115" s="23"/>
      <c r="AH115" s="73"/>
      <c r="AI115" s="50"/>
      <c r="AJ115" s="50"/>
      <c r="AK115" s="23"/>
      <c r="AL115" s="23"/>
      <c r="AM115" s="23"/>
      <c r="AN115" s="23"/>
      <c r="AO115" s="23"/>
      <c r="AP115" s="23"/>
      <c r="AQ115" s="23"/>
      <c r="AR115" s="114"/>
    </row>
    <row r="116" spans="1:44" s="8" customFormat="1" ht="15" customHeight="1" x14ac:dyDescent="0.25">
      <c r="A116" s="9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23"/>
      <c r="P116" s="23"/>
      <c r="Q116" s="23"/>
      <c r="R116" s="23"/>
      <c r="S116" s="23"/>
      <c r="T116" s="23"/>
      <c r="U116" s="50"/>
      <c r="V116" s="53"/>
      <c r="W116" s="50"/>
      <c r="X116" s="50"/>
      <c r="Y116" s="23"/>
      <c r="Z116" s="23"/>
      <c r="AA116" s="23"/>
      <c r="AB116" s="23"/>
      <c r="AC116" s="23"/>
      <c r="AD116" s="23"/>
      <c r="AE116" s="23"/>
      <c r="AF116" s="23"/>
      <c r="AG116" s="23"/>
      <c r="AH116" s="73"/>
      <c r="AI116" s="50"/>
      <c r="AJ116" s="50"/>
      <c r="AK116" s="23"/>
      <c r="AL116" s="23"/>
      <c r="AM116" s="23"/>
      <c r="AN116" s="23"/>
      <c r="AO116" s="23"/>
      <c r="AP116" s="23"/>
      <c r="AQ116" s="23"/>
      <c r="AR116" s="114"/>
    </row>
    <row r="117" spans="1:44" s="8" customFormat="1" ht="15" customHeight="1" x14ac:dyDescent="0.25">
      <c r="A117" s="9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23"/>
      <c r="P117" s="23"/>
      <c r="Q117" s="23"/>
      <c r="R117" s="23"/>
      <c r="S117" s="23"/>
      <c r="T117" s="23"/>
      <c r="U117" s="50"/>
      <c r="V117" s="53"/>
      <c r="W117" s="50"/>
      <c r="X117" s="50"/>
      <c r="Y117" s="23"/>
      <c r="Z117" s="23"/>
      <c r="AA117" s="23"/>
      <c r="AB117" s="23"/>
      <c r="AC117" s="23"/>
      <c r="AD117" s="23"/>
      <c r="AE117" s="23"/>
      <c r="AF117" s="23"/>
      <c r="AG117" s="23"/>
      <c r="AH117" s="73"/>
      <c r="AI117" s="50"/>
      <c r="AJ117" s="50"/>
      <c r="AK117" s="23"/>
      <c r="AL117" s="23"/>
      <c r="AM117" s="23"/>
      <c r="AN117" s="23"/>
      <c r="AO117" s="23"/>
      <c r="AP117" s="23"/>
      <c r="AQ117" s="23"/>
      <c r="AR117" s="114"/>
    </row>
    <row r="118" spans="1:44" s="8" customFormat="1" ht="15" customHeight="1" x14ac:dyDescent="0.25">
      <c r="A118" s="9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23"/>
      <c r="P118" s="23"/>
      <c r="Q118" s="23"/>
      <c r="R118" s="23"/>
      <c r="S118" s="23"/>
      <c r="T118" s="23"/>
      <c r="U118" s="50"/>
      <c r="V118" s="53"/>
      <c r="W118" s="50"/>
      <c r="X118" s="50"/>
      <c r="Y118" s="23"/>
      <c r="Z118" s="23"/>
      <c r="AA118" s="23"/>
      <c r="AB118" s="23"/>
      <c r="AC118" s="23"/>
      <c r="AD118" s="23"/>
      <c r="AE118" s="23"/>
      <c r="AF118" s="23"/>
      <c r="AG118" s="23"/>
      <c r="AH118" s="73"/>
      <c r="AI118" s="50"/>
      <c r="AJ118" s="50"/>
      <c r="AK118" s="23"/>
      <c r="AL118" s="23"/>
      <c r="AM118" s="23"/>
      <c r="AN118" s="23"/>
      <c r="AO118" s="23"/>
      <c r="AP118" s="23"/>
      <c r="AQ118" s="23"/>
      <c r="AR118" s="114"/>
    </row>
    <row r="119" spans="1:44" s="8" customFormat="1" ht="15" customHeight="1" x14ac:dyDescent="0.25">
      <c r="A119" s="9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23"/>
      <c r="P119" s="23"/>
      <c r="Q119" s="23"/>
      <c r="R119" s="23"/>
      <c r="S119" s="23"/>
      <c r="T119" s="23"/>
      <c r="U119" s="50"/>
      <c r="V119" s="53"/>
      <c r="W119" s="50"/>
      <c r="X119" s="50"/>
      <c r="Y119" s="23"/>
      <c r="Z119" s="23"/>
      <c r="AA119" s="23"/>
      <c r="AB119" s="23"/>
      <c r="AC119" s="23"/>
      <c r="AD119" s="23"/>
      <c r="AE119" s="23"/>
      <c r="AF119" s="23"/>
      <c r="AG119" s="23"/>
      <c r="AH119" s="73"/>
      <c r="AI119" s="50"/>
      <c r="AJ119" s="50"/>
      <c r="AK119" s="23"/>
      <c r="AL119" s="23"/>
      <c r="AM119" s="23"/>
      <c r="AN119" s="23"/>
      <c r="AO119" s="23"/>
      <c r="AP119" s="23"/>
      <c r="AQ119" s="23"/>
      <c r="AR119" s="114"/>
    </row>
    <row r="120" spans="1:44" s="8" customFormat="1" ht="15" customHeight="1" x14ac:dyDescent="0.25">
      <c r="A120" s="9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23"/>
      <c r="P120" s="23"/>
      <c r="Q120" s="23"/>
      <c r="R120" s="23"/>
      <c r="S120" s="23"/>
      <c r="T120" s="23"/>
      <c r="U120" s="50"/>
      <c r="V120" s="53"/>
      <c r="W120" s="50"/>
      <c r="X120" s="50"/>
      <c r="Y120" s="23"/>
      <c r="Z120" s="23"/>
      <c r="AA120" s="23"/>
      <c r="AB120" s="23"/>
      <c r="AC120" s="23"/>
      <c r="AD120" s="23"/>
      <c r="AE120" s="23"/>
      <c r="AF120" s="23"/>
      <c r="AG120" s="23"/>
      <c r="AH120" s="73"/>
      <c r="AI120" s="50"/>
      <c r="AJ120" s="50"/>
      <c r="AK120" s="23"/>
      <c r="AL120" s="23"/>
      <c r="AM120" s="23"/>
      <c r="AN120" s="23"/>
      <c r="AO120" s="23"/>
      <c r="AP120" s="23"/>
      <c r="AQ120" s="23"/>
      <c r="AR120" s="114"/>
    </row>
    <row r="121" spans="1:44" s="8" customFormat="1" ht="15" customHeight="1" x14ac:dyDescent="0.25">
      <c r="A121" s="9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23"/>
      <c r="P121" s="23"/>
      <c r="Q121" s="23"/>
      <c r="R121" s="23"/>
      <c r="S121" s="23"/>
      <c r="T121" s="23"/>
      <c r="U121" s="50"/>
      <c r="V121" s="53"/>
      <c r="W121" s="50"/>
      <c r="X121" s="50"/>
      <c r="Y121" s="23"/>
      <c r="Z121" s="23"/>
      <c r="AA121" s="23"/>
      <c r="AB121" s="23"/>
      <c r="AC121" s="23"/>
      <c r="AD121" s="23"/>
      <c r="AE121" s="23"/>
      <c r="AF121" s="23"/>
      <c r="AG121" s="23"/>
      <c r="AH121" s="73"/>
      <c r="AI121" s="50"/>
      <c r="AJ121" s="50"/>
      <c r="AK121" s="23"/>
      <c r="AL121" s="23"/>
      <c r="AM121" s="23"/>
      <c r="AN121" s="23"/>
      <c r="AO121" s="23"/>
      <c r="AP121" s="23"/>
      <c r="AQ121" s="23"/>
      <c r="AR121" s="114"/>
    </row>
    <row r="122" spans="1:44" s="8" customFormat="1" ht="15" customHeight="1" x14ac:dyDescent="0.25">
      <c r="A122" s="9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23"/>
      <c r="P122" s="23"/>
      <c r="Q122" s="23"/>
      <c r="R122" s="23"/>
      <c r="S122" s="23"/>
      <c r="T122" s="23"/>
      <c r="U122" s="50"/>
      <c r="V122" s="53"/>
      <c r="W122" s="50"/>
      <c r="X122" s="50"/>
      <c r="Y122" s="23"/>
      <c r="Z122" s="23"/>
      <c r="AA122" s="23"/>
      <c r="AB122" s="23"/>
      <c r="AC122" s="23"/>
      <c r="AD122" s="23"/>
      <c r="AE122" s="23"/>
      <c r="AF122" s="23"/>
      <c r="AG122" s="23"/>
      <c r="AH122" s="73"/>
      <c r="AI122" s="50"/>
      <c r="AJ122" s="50"/>
      <c r="AK122" s="23"/>
      <c r="AL122" s="23"/>
      <c r="AM122" s="23"/>
      <c r="AN122" s="23"/>
      <c r="AO122" s="23"/>
      <c r="AP122" s="23"/>
      <c r="AQ122" s="23"/>
      <c r="AR122" s="114"/>
    </row>
    <row r="123" spans="1:44" s="8" customFormat="1" ht="15" customHeight="1" x14ac:dyDescent="0.25">
      <c r="A123" s="9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23"/>
      <c r="P123" s="23"/>
      <c r="Q123" s="23"/>
      <c r="R123" s="23"/>
      <c r="S123" s="23"/>
      <c r="T123" s="23"/>
      <c r="U123" s="50"/>
      <c r="V123" s="53"/>
      <c r="W123" s="50"/>
      <c r="X123" s="50"/>
      <c r="Y123" s="23"/>
      <c r="Z123" s="23"/>
      <c r="AA123" s="23"/>
      <c r="AB123" s="23"/>
      <c r="AC123" s="23"/>
      <c r="AD123" s="23"/>
      <c r="AE123" s="23"/>
      <c r="AF123" s="23"/>
      <c r="AG123" s="23"/>
      <c r="AH123" s="73"/>
      <c r="AI123" s="50"/>
      <c r="AJ123" s="50"/>
      <c r="AK123" s="23"/>
      <c r="AL123" s="23"/>
      <c r="AM123" s="23"/>
      <c r="AN123" s="23"/>
      <c r="AO123" s="23"/>
      <c r="AP123" s="23"/>
      <c r="AQ123" s="23"/>
      <c r="AR123" s="114"/>
    </row>
    <row r="124" spans="1:44" s="8" customFormat="1" ht="15" customHeight="1" x14ac:dyDescent="0.25">
      <c r="A124" s="9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23"/>
      <c r="P124" s="23"/>
      <c r="Q124" s="23"/>
      <c r="R124" s="23"/>
      <c r="S124" s="23"/>
      <c r="T124" s="23"/>
      <c r="U124" s="50"/>
      <c r="V124" s="53"/>
      <c r="W124" s="50"/>
      <c r="X124" s="50"/>
      <c r="Y124" s="23"/>
      <c r="Z124" s="23"/>
      <c r="AA124" s="23"/>
      <c r="AB124" s="23"/>
      <c r="AC124" s="23"/>
      <c r="AD124" s="23"/>
      <c r="AE124" s="23"/>
      <c r="AF124" s="23"/>
      <c r="AG124" s="23"/>
      <c r="AH124" s="73"/>
      <c r="AI124" s="50"/>
      <c r="AJ124" s="50"/>
      <c r="AK124" s="23"/>
      <c r="AL124" s="23"/>
      <c r="AM124" s="23"/>
      <c r="AN124" s="23"/>
      <c r="AO124" s="23"/>
      <c r="AP124" s="23"/>
      <c r="AQ124" s="23"/>
      <c r="AR124" s="114"/>
    </row>
    <row r="125" spans="1:44" s="8" customFormat="1" ht="15" customHeight="1" x14ac:dyDescent="0.25">
      <c r="A125" s="9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23"/>
      <c r="P125" s="23"/>
      <c r="Q125" s="23"/>
      <c r="R125" s="23"/>
      <c r="S125" s="23"/>
      <c r="T125" s="23"/>
      <c r="U125" s="50"/>
      <c r="V125" s="53"/>
      <c r="W125" s="50"/>
      <c r="X125" s="50"/>
      <c r="Y125" s="23"/>
      <c r="Z125" s="23"/>
      <c r="AA125" s="23"/>
      <c r="AB125" s="23"/>
      <c r="AC125" s="23"/>
      <c r="AD125" s="23"/>
      <c r="AE125" s="23"/>
      <c r="AF125" s="23"/>
      <c r="AG125" s="23"/>
      <c r="AH125" s="73"/>
      <c r="AI125" s="50"/>
      <c r="AJ125" s="50"/>
      <c r="AK125" s="23"/>
      <c r="AL125" s="23"/>
      <c r="AM125" s="23"/>
      <c r="AN125" s="23"/>
      <c r="AO125" s="23"/>
      <c r="AP125" s="23"/>
      <c r="AQ125" s="23"/>
      <c r="AR125" s="114"/>
    </row>
    <row r="126" spans="1:44" s="8" customFormat="1" ht="15" customHeight="1" x14ac:dyDescent="0.25">
      <c r="A126" s="9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23"/>
      <c r="P126" s="23"/>
      <c r="Q126" s="23"/>
      <c r="R126" s="23"/>
      <c r="S126" s="23"/>
      <c r="T126" s="23"/>
      <c r="U126" s="50"/>
      <c r="V126" s="53"/>
      <c r="W126" s="50"/>
      <c r="X126" s="50"/>
      <c r="Y126" s="23"/>
      <c r="Z126" s="23"/>
      <c r="AA126" s="23"/>
      <c r="AB126" s="23"/>
      <c r="AC126" s="23"/>
      <c r="AD126" s="23"/>
      <c r="AE126" s="23"/>
      <c r="AF126" s="23"/>
      <c r="AG126" s="23"/>
      <c r="AH126" s="73"/>
      <c r="AI126" s="50"/>
      <c r="AJ126" s="50"/>
      <c r="AK126" s="23"/>
      <c r="AL126" s="23"/>
      <c r="AM126" s="23"/>
      <c r="AN126" s="23"/>
      <c r="AO126" s="23"/>
      <c r="AP126" s="23"/>
      <c r="AQ126" s="23"/>
      <c r="AR126" s="114"/>
    </row>
    <row r="127" spans="1:44" s="8" customFormat="1" ht="15" customHeight="1" x14ac:dyDescent="0.25">
      <c r="A127" s="9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23"/>
      <c r="P127" s="23"/>
      <c r="Q127" s="23"/>
      <c r="R127" s="23"/>
      <c r="S127" s="23"/>
      <c r="T127" s="23"/>
      <c r="U127" s="50"/>
      <c r="V127" s="53"/>
      <c r="W127" s="50"/>
      <c r="X127" s="50"/>
      <c r="Y127" s="23"/>
      <c r="Z127" s="23"/>
      <c r="AA127" s="23"/>
      <c r="AB127" s="23"/>
      <c r="AC127" s="23"/>
      <c r="AD127" s="23"/>
      <c r="AE127" s="23"/>
      <c r="AF127" s="23"/>
      <c r="AG127" s="23"/>
      <c r="AH127" s="73"/>
      <c r="AI127" s="50"/>
      <c r="AJ127" s="50"/>
      <c r="AK127" s="23"/>
      <c r="AL127" s="23"/>
      <c r="AM127" s="23"/>
      <c r="AN127" s="23"/>
      <c r="AO127" s="23"/>
      <c r="AP127" s="23"/>
      <c r="AQ127" s="23"/>
      <c r="AR127" s="114"/>
    </row>
    <row r="128" spans="1:44" s="8" customFormat="1" ht="15" customHeight="1" x14ac:dyDescent="0.25">
      <c r="A128" s="9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23"/>
      <c r="P128" s="23"/>
      <c r="Q128" s="23"/>
      <c r="R128" s="23"/>
      <c r="S128" s="23"/>
      <c r="T128" s="23"/>
      <c r="U128" s="50"/>
      <c r="V128" s="53"/>
      <c r="W128" s="50"/>
      <c r="X128" s="50"/>
      <c r="Y128" s="23"/>
      <c r="Z128" s="23"/>
      <c r="AA128" s="23"/>
      <c r="AB128" s="23"/>
      <c r="AC128" s="23"/>
      <c r="AD128" s="23"/>
      <c r="AE128" s="23"/>
      <c r="AF128" s="23"/>
      <c r="AG128" s="23"/>
      <c r="AH128" s="73"/>
      <c r="AI128" s="50"/>
      <c r="AJ128" s="50"/>
      <c r="AK128" s="23"/>
      <c r="AL128" s="23"/>
      <c r="AM128" s="23"/>
      <c r="AN128" s="23"/>
      <c r="AO128" s="23"/>
      <c r="AP128" s="23"/>
      <c r="AQ128" s="23"/>
      <c r="AR128" s="114"/>
    </row>
    <row r="129" spans="1:44" s="8" customFormat="1" ht="15" customHeight="1" x14ac:dyDescent="0.25">
      <c r="A129" s="9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23"/>
      <c r="P129" s="23"/>
      <c r="Q129" s="23"/>
      <c r="R129" s="23"/>
      <c r="S129" s="23"/>
      <c r="T129" s="23"/>
      <c r="U129" s="50"/>
      <c r="V129" s="53"/>
      <c r="W129" s="50"/>
      <c r="X129" s="50"/>
      <c r="Y129" s="23"/>
      <c r="Z129" s="23"/>
      <c r="AA129" s="23"/>
      <c r="AB129" s="23"/>
      <c r="AC129" s="23"/>
      <c r="AD129" s="23"/>
      <c r="AE129" s="23"/>
      <c r="AF129" s="23"/>
      <c r="AG129" s="23"/>
      <c r="AH129" s="73"/>
      <c r="AI129" s="50"/>
      <c r="AJ129" s="50"/>
      <c r="AK129" s="23"/>
      <c r="AL129" s="23"/>
      <c r="AM129" s="23"/>
      <c r="AN129" s="23"/>
      <c r="AO129" s="23"/>
      <c r="AP129" s="23"/>
      <c r="AQ129" s="23"/>
      <c r="AR129" s="114"/>
    </row>
    <row r="130" spans="1:44" s="8" customFormat="1" ht="15" customHeight="1" x14ac:dyDescent="0.25">
      <c r="A130" s="9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23"/>
      <c r="P130" s="23"/>
      <c r="Q130" s="23"/>
      <c r="R130" s="23"/>
      <c r="S130" s="23"/>
      <c r="T130" s="23"/>
      <c r="U130" s="50"/>
      <c r="V130" s="53"/>
      <c r="W130" s="50"/>
      <c r="X130" s="50"/>
      <c r="Y130" s="23"/>
      <c r="Z130" s="23"/>
      <c r="AA130" s="23"/>
      <c r="AB130" s="23"/>
      <c r="AC130" s="23"/>
      <c r="AD130" s="23"/>
      <c r="AE130" s="23"/>
      <c r="AF130" s="23"/>
      <c r="AG130" s="23"/>
      <c r="AH130" s="73"/>
      <c r="AI130" s="50"/>
      <c r="AJ130" s="50"/>
      <c r="AK130" s="23"/>
      <c r="AL130" s="23"/>
      <c r="AM130" s="23"/>
      <c r="AN130" s="23"/>
      <c r="AO130" s="23"/>
      <c r="AP130" s="23"/>
      <c r="AQ130" s="23"/>
      <c r="AR130" s="114"/>
    </row>
    <row r="131" spans="1:44" s="8" customFormat="1" ht="15" customHeight="1" x14ac:dyDescent="0.25">
      <c r="A131" s="9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23"/>
      <c r="P131" s="23"/>
      <c r="Q131" s="23"/>
      <c r="R131" s="23"/>
      <c r="S131" s="23"/>
      <c r="T131" s="23"/>
      <c r="U131" s="50"/>
      <c r="V131" s="53"/>
      <c r="W131" s="50"/>
      <c r="X131" s="50"/>
      <c r="Y131" s="23"/>
      <c r="Z131" s="23"/>
      <c r="AA131" s="23"/>
      <c r="AB131" s="23"/>
      <c r="AC131" s="23"/>
      <c r="AD131" s="23"/>
      <c r="AE131" s="23"/>
      <c r="AF131" s="23"/>
      <c r="AG131" s="23"/>
      <c r="AH131" s="73"/>
      <c r="AI131" s="50"/>
      <c r="AJ131" s="50"/>
      <c r="AK131" s="23"/>
      <c r="AL131" s="23"/>
      <c r="AM131" s="23"/>
      <c r="AN131" s="23"/>
      <c r="AO131" s="23"/>
      <c r="AP131" s="23"/>
      <c r="AQ131" s="23"/>
      <c r="AR131" s="114"/>
    </row>
    <row r="132" spans="1:44" s="8" customFormat="1" ht="15" customHeight="1" x14ac:dyDescent="0.25">
      <c r="A132" s="9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23"/>
      <c r="P132" s="23"/>
      <c r="Q132" s="23"/>
      <c r="R132" s="23"/>
      <c r="S132" s="23"/>
      <c r="T132" s="23"/>
      <c r="U132" s="50"/>
      <c r="V132" s="53"/>
      <c r="W132" s="50"/>
      <c r="X132" s="50"/>
      <c r="Y132" s="23"/>
      <c r="Z132" s="23"/>
      <c r="AA132" s="23"/>
      <c r="AB132" s="23"/>
      <c r="AC132" s="23"/>
      <c r="AD132" s="23"/>
      <c r="AE132" s="23"/>
      <c r="AF132" s="23"/>
      <c r="AG132" s="23"/>
      <c r="AH132" s="73"/>
      <c r="AI132" s="50"/>
      <c r="AJ132" s="50"/>
      <c r="AK132" s="23"/>
      <c r="AL132" s="23"/>
      <c r="AM132" s="23"/>
      <c r="AN132" s="23"/>
      <c r="AO132" s="23"/>
      <c r="AP132" s="23"/>
      <c r="AQ132" s="23"/>
      <c r="AR132" s="114"/>
    </row>
    <row r="133" spans="1:44" s="8" customFormat="1" ht="15" customHeight="1" x14ac:dyDescent="0.25">
      <c r="A133" s="9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23"/>
      <c r="P133" s="23"/>
      <c r="Q133" s="23"/>
      <c r="R133" s="23"/>
      <c r="S133" s="23"/>
      <c r="T133" s="23"/>
      <c r="U133" s="50"/>
      <c r="V133" s="53"/>
      <c r="W133" s="50"/>
      <c r="X133" s="50"/>
      <c r="Y133" s="23"/>
      <c r="Z133" s="23"/>
      <c r="AA133" s="23"/>
      <c r="AB133" s="23"/>
      <c r="AC133" s="23"/>
      <c r="AD133" s="23"/>
      <c r="AE133" s="23"/>
      <c r="AF133" s="23"/>
      <c r="AG133" s="23"/>
      <c r="AH133" s="73"/>
      <c r="AI133" s="50"/>
      <c r="AJ133" s="50"/>
      <c r="AK133" s="23"/>
      <c r="AL133" s="23"/>
      <c r="AM133" s="23"/>
      <c r="AN133" s="23"/>
      <c r="AO133" s="23"/>
      <c r="AP133" s="23"/>
      <c r="AQ133" s="23"/>
      <c r="AR133" s="114"/>
    </row>
    <row r="134" spans="1:44" s="8" customFormat="1" ht="15" customHeight="1" x14ac:dyDescent="0.25">
      <c r="A134" s="9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23"/>
      <c r="P134" s="23"/>
      <c r="Q134" s="23"/>
      <c r="R134" s="23"/>
      <c r="S134" s="23"/>
      <c r="T134" s="23"/>
      <c r="U134" s="50"/>
      <c r="V134" s="53"/>
      <c r="W134" s="50"/>
      <c r="X134" s="50"/>
      <c r="Y134" s="23"/>
      <c r="Z134" s="23"/>
      <c r="AA134" s="23"/>
      <c r="AB134" s="23"/>
      <c r="AC134" s="23"/>
      <c r="AD134" s="23"/>
      <c r="AE134" s="23"/>
      <c r="AF134" s="23"/>
      <c r="AG134" s="23"/>
      <c r="AH134" s="73"/>
      <c r="AI134" s="50"/>
      <c r="AJ134" s="50"/>
      <c r="AK134" s="23"/>
      <c r="AL134" s="23"/>
      <c r="AM134" s="23"/>
      <c r="AN134" s="23"/>
      <c r="AO134" s="23"/>
      <c r="AP134" s="23"/>
      <c r="AQ134" s="23"/>
      <c r="AR134" s="114"/>
    </row>
    <row r="135" spans="1:44" s="8" customFormat="1" ht="15" customHeight="1" x14ac:dyDescent="0.25">
      <c r="A135" s="9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23"/>
      <c r="P135" s="23"/>
      <c r="Q135" s="23"/>
      <c r="R135" s="23"/>
      <c r="S135" s="23"/>
      <c r="T135" s="23"/>
      <c r="U135" s="50"/>
      <c r="V135" s="53"/>
      <c r="W135" s="50"/>
      <c r="X135" s="50"/>
      <c r="Y135" s="23"/>
      <c r="Z135" s="23"/>
      <c r="AA135" s="23"/>
      <c r="AB135" s="23"/>
      <c r="AC135" s="23"/>
      <c r="AD135" s="23"/>
      <c r="AE135" s="23"/>
      <c r="AF135" s="23"/>
      <c r="AG135" s="23"/>
      <c r="AH135" s="73"/>
      <c r="AI135" s="50"/>
      <c r="AJ135" s="50"/>
      <c r="AK135" s="23"/>
      <c r="AL135" s="23"/>
      <c r="AM135" s="23"/>
      <c r="AN135" s="23"/>
      <c r="AO135" s="23"/>
      <c r="AP135" s="23"/>
      <c r="AQ135" s="23"/>
      <c r="AR135" s="114"/>
    </row>
    <row r="136" spans="1:44" s="8" customFormat="1" ht="15" customHeight="1" x14ac:dyDescent="0.25">
      <c r="A136" s="9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23"/>
      <c r="P136" s="23"/>
      <c r="Q136" s="23"/>
      <c r="R136" s="23"/>
      <c r="S136" s="23"/>
      <c r="T136" s="23"/>
      <c r="U136" s="50"/>
      <c r="V136" s="53"/>
      <c r="W136" s="50"/>
      <c r="X136" s="50"/>
      <c r="Y136" s="23"/>
      <c r="Z136" s="23"/>
      <c r="AA136" s="23"/>
      <c r="AB136" s="23"/>
      <c r="AC136" s="23"/>
      <c r="AD136" s="23"/>
      <c r="AE136" s="23"/>
      <c r="AF136" s="23"/>
      <c r="AG136" s="23"/>
      <c r="AH136" s="73"/>
      <c r="AI136" s="50"/>
      <c r="AJ136" s="50"/>
      <c r="AK136" s="23"/>
      <c r="AL136" s="23"/>
      <c r="AM136" s="23"/>
      <c r="AN136" s="23"/>
      <c r="AO136" s="23"/>
      <c r="AP136" s="23"/>
      <c r="AQ136" s="23"/>
      <c r="AR136" s="114"/>
    </row>
    <row r="137" spans="1:44" s="8" customFormat="1" ht="15" customHeight="1" x14ac:dyDescent="0.25">
      <c r="A137" s="9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23"/>
      <c r="P137" s="23"/>
      <c r="Q137" s="23"/>
      <c r="R137" s="23"/>
      <c r="S137" s="23"/>
      <c r="T137" s="23"/>
      <c r="U137" s="50"/>
      <c r="V137" s="53"/>
      <c r="W137" s="50"/>
      <c r="X137" s="50"/>
      <c r="Y137" s="23"/>
      <c r="Z137" s="23"/>
      <c r="AA137" s="23"/>
      <c r="AB137" s="23"/>
      <c r="AC137" s="23"/>
      <c r="AD137" s="23"/>
      <c r="AE137" s="23"/>
      <c r="AF137" s="23"/>
      <c r="AG137" s="23"/>
      <c r="AH137" s="73"/>
      <c r="AI137" s="50"/>
      <c r="AJ137" s="50"/>
      <c r="AK137" s="23"/>
      <c r="AL137" s="23"/>
      <c r="AM137" s="23"/>
      <c r="AN137" s="23"/>
      <c r="AO137" s="23"/>
      <c r="AP137" s="23"/>
      <c r="AQ137" s="23"/>
      <c r="AR137" s="114"/>
    </row>
    <row r="138" spans="1:44" s="8" customFormat="1" ht="15" customHeight="1" x14ac:dyDescent="0.25">
      <c r="A138" s="9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23"/>
      <c r="P138" s="23"/>
      <c r="Q138" s="23"/>
      <c r="R138" s="23"/>
      <c r="S138" s="23"/>
      <c r="T138" s="23"/>
      <c r="U138" s="50"/>
      <c r="V138" s="53"/>
      <c r="W138" s="50"/>
      <c r="X138" s="50"/>
      <c r="Y138" s="23"/>
      <c r="Z138" s="23"/>
      <c r="AA138" s="23"/>
      <c r="AB138" s="23"/>
      <c r="AC138" s="23"/>
      <c r="AD138" s="23"/>
      <c r="AE138" s="23"/>
      <c r="AF138" s="23"/>
      <c r="AG138" s="23"/>
      <c r="AH138" s="73"/>
      <c r="AI138" s="50"/>
      <c r="AJ138" s="50"/>
      <c r="AK138" s="23"/>
      <c r="AL138" s="23"/>
      <c r="AM138" s="23"/>
      <c r="AN138" s="23"/>
      <c r="AO138" s="23"/>
      <c r="AP138" s="23"/>
      <c r="AQ138" s="23"/>
      <c r="AR138" s="114"/>
    </row>
    <row r="139" spans="1:44" s="8" customFormat="1" ht="15" customHeight="1" x14ac:dyDescent="0.25">
      <c r="A139" s="9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23"/>
      <c r="P139" s="23"/>
      <c r="Q139" s="23"/>
      <c r="R139" s="23"/>
      <c r="S139" s="23"/>
      <c r="T139" s="23"/>
      <c r="U139" s="50"/>
      <c r="V139" s="53"/>
      <c r="W139" s="50"/>
      <c r="X139" s="50"/>
      <c r="Y139" s="23"/>
      <c r="Z139" s="23"/>
      <c r="AA139" s="23"/>
      <c r="AB139" s="23"/>
      <c r="AC139" s="23"/>
      <c r="AD139" s="23"/>
      <c r="AE139" s="23"/>
      <c r="AF139" s="23"/>
      <c r="AG139" s="23"/>
      <c r="AH139" s="73"/>
      <c r="AI139" s="50"/>
      <c r="AJ139" s="50"/>
      <c r="AK139" s="23"/>
      <c r="AL139" s="23"/>
      <c r="AM139" s="23"/>
      <c r="AN139" s="23"/>
      <c r="AO139" s="23"/>
      <c r="AP139" s="23"/>
      <c r="AQ139" s="23"/>
      <c r="AR139" s="114"/>
    </row>
    <row r="140" spans="1:44" s="8" customFormat="1" ht="15" customHeight="1" x14ac:dyDescent="0.25">
      <c r="A140" s="9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23"/>
      <c r="P140" s="23"/>
      <c r="Q140" s="23"/>
      <c r="R140" s="23"/>
      <c r="S140" s="23"/>
      <c r="T140" s="23"/>
      <c r="U140" s="50"/>
      <c r="V140" s="53"/>
      <c r="W140" s="50"/>
      <c r="X140" s="50"/>
      <c r="Y140" s="23"/>
      <c r="Z140" s="23"/>
      <c r="AA140" s="23"/>
      <c r="AB140" s="23"/>
      <c r="AC140" s="23"/>
      <c r="AD140" s="23"/>
      <c r="AE140" s="23"/>
      <c r="AF140" s="23"/>
      <c r="AG140" s="23"/>
      <c r="AH140" s="73"/>
      <c r="AI140" s="50"/>
      <c r="AJ140" s="50"/>
      <c r="AK140" s="23"/>
      <c r="AL140" s="23"/>
      <c r="AM140" s="23"/>
      <c r="AN140" s="23"/>
      <c r="AO140" s="23"/>
      <c r="AP140" s="23"/>
      <c r="AQ140" s="23"/>
      <c r="AR140" s="114"/>
    </row>
    <row r="141" spans="1:44" s="8" customFormat="1" ht="15" customHeight="1" x14ac:dyDescent="0.25">
      <c r="A141" s="9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23"/>
      <c r="P141" s="23"/>
      <c r="Q141" s="23"/>
      <c r="R141" s="23"/>
      <c r="S141" s="23"/>
      <c r="T141" s="23"/>
      <c r="U141" s="50"/>
      <c r="V141" s="53"/>
      <c r="W141" s="50"/>
      <c r="X141" s="50"/>
      <c r="Y141" s="23"/>
      <c r="Z141" s="23"/>
      <c r="AA141" s="23"/>
      <c r="AB141" s="23"/>
      <c r="AC141" s="23"/>
      <c r="AD141" s="23"/>
      <c r="AE141" s="23"/>
      <c r="AF141" s="23"/>
      <c r="AG141" s="23"/>
      <c r="AH141" s="73"/>
      <c r="AI141" s="50"/>
      <c r="AJ141" s="50"/>
      <c r="AK141" s="23"/>
      <c r="AL141" s="23"/>
      <c r="AM141" s="23"/>
      <c r="AN141" s="23"/>
      <c r="AO141" s="23"/>
      <c r="AP141" s="23"/>
      <c r="AQ141" s="23"/>
      <c r="AR141" s="114"/>
    </row>
    <row r="142" spans="1:44" s="8" customFormat="1" ht="15" customHeight="1" x14ac:dyDescent="0.25">
      <c r="A142" s="9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23"/>
      <c r="P142" s="23"/>
      <c r="Q142" s="23"/>
      <c r="R142" s="23"/>
      <c r="S142" s="23"/>
      <c r="T142" s="23"/>
      <c r="U142" s="50"/>
      <c r="V142" s="53"/>
      <c r="W142" s="50"/>
      <c r="X142" s="50"/>
      <c r="Y142" s="23"/>
      <c r="Z142" s="23"/>
      <c r="AA142" s="23"/>
      <c r="AB142" s="23"/>
      <c r="AC142" s="23"/>
      <c r="AD142" s="23"/>
      <c r="AE142" s="23"/>
      <c r="AF142" s="23"/>
      <c r="AG142" s="23"/>
      <c r="AH142" s="73"/>
      <c r="AI142" s="50"/>
      <c r="AJ142" s="50"/>
      <c r="AK142" s="23"/>
      <c r="AL142" s="23"/>
      <c r="AM142" s="23"/>
      <c r="AN142" s="23"/>
      <c r="AO142" s="23"/>
      <c r="AP142" s="23"/>
      <c r="AQ142" s="23"/>
      <c r="AR142" s="114"/>
    </row>
    <row r="143" spans="1:44" s="8" customFormat="1" ht="15" customHeight="1" x14ac:dyDescent="0.25">
      <c r="A143" s="9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23"/>
      <c r="P143" s="23"/>
      <c r="Q143" s="23"/>
      <c r="R143" s="23"/>
      <c r="S143" s="23"/>
      <c r="T143" s="23"/>
      <c r="U143" s="50"/>
      <c r="V143" s="53"/>
      <c r="W143" s="50"/>
      <c r="X143" s="50"/>
      <c r="Y143" s="23"/>
      <c r="Z143" s="23"/>
      <c r="AA143" s="23"/>
      <c r="AB143" s="23"/>
      <c r="AC143" s="23"/>
      <c r="AD143" s="23"/>
      <c r="AE143" s="23"/>
      <c r="AF143" s="23"/>
      <c r="AG143" s="23"/>
      <c r="AH143" s="73"/>
      <c r="AI143" s="50"/>
      <c r="AJ143" s="50"/>
      <c r="AK143" s="23"/>
      <c r="AL143" s="23"/>
      <c r="AM143" s="23"/>
      <c r="AN143" s="23"/>
      <c r="AO143" s="23"/>
      <c r="AP143" s="23"/>
      <c r="AQ143" s="23"/>
      <c r="AR143" s="114"/>
    </row>
    <row r="144" spans="1:44" s="8" customFormat="1" ht="15" customHeight="1" x14ac:dyDescent="0.25">
      <c r="A144" s="9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23"/>
      <c r="P144" s="23"/>
      <c r="Q144" s="23"/>
      <c r="R144" s="23"/>
      <c r="S144" s="23"/>
      <c r="T144" s="23"/>
      <c r="U144" s="50"/>
      <c r="V144" s="53"/>
      <c r="W144" s="50"/>
      <c r="X144" s="50"/>
      <c r="Y144" s="23"/>
      <c r="Z144" s="23"/>
      <c r="AA144" s="23"/>
      <c r="AB144" s="23"/>
      <c r="AC144" s="23"/>
      <c r="AD144" s="23"/>
      <c r="AE144" s="23"/>
      <c r="AF144" s="23"/>
      <c r="AG144" s="23"/>
      <c r="AH144" s="73"/>
      <c r="AI144" s="50"/>
      <c r="AJ144" s="50"/>
      <c r="AK144" s="23"/>
      <c r="AL144" s="23"/>
      <c r="AM144" s="23"/>
      <c r="AN144" s="23"/>
      <c r="AO144" s="23"/>
      <c r="AP144" s="23"/>
      <c r="AQ144" s="23"/>
      <c r="AR144" s="114"/>
    </row>
    <row r="145" spans="1:44" s="8" customFormat="1" ht="15" customHeight="1" x14ac:dyDescent="0.25">
      <c r="A145" s="9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23"/>
      <c r="P145" s="23"/>
      <c r="Q145" s="23"/>
      <c r="R145" s="23"/>
      <c r="S145" s="23"/>
      <c r="T145" s="23"/>
      <c r="U145" s="50"/>
      <c r="V145" s="53"/>
      <c r="W145" s="50"/>
      <c r="X145" s="50"/>
      <c r="Y145" s="23"/>
      <c r="Z145" s="23"/>
      <c r="AA145" s="23"/>
      <c r="AB145" s="23"/>
      <c r="AC145" s="23"/>
      <c r="AD145" s="23"/>
      <c r="AE145" s="23"/>
      <c r="AF145" s="23"/>
      <c r="AG145" s="23"/>
      <c r="AH145" s="73"/>
      <c r="AI145" s="50"/>
      <c r="AJ145" s="50"/>
      <c r="AK145" s="23"/>
      <c r="AL145" s="23"/>
      <c r="AM145" s="23"/>
      <c r="AN145" s="23"/>
      <c r="AO145" s="23"/>
      <c r="AP145" s="23"/>
      <c r="AQ145" s="23"/>
      <c r="AR145" s="114"/>
    </row>
    <row r="146" spans="1:44" s="8" customFormat="1" ht="15" customHeight="1" x14ac:dyDescent="0.25">
      <c r="A146" s="9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23"/>
      <c r="P146" s="23"/>
      <c r="Q146" s="23"/>
      <c r="R146" s="23"/>
      <c r="S146" s="23"/>
      <c r="T146" s="23"/>
      <c r="U146" s="50"/>
      <c r="V146" s="53"/>
      <c r="W146" s="50"/>
      <c r="X146" s="50"/>
      <c r="Y146" s="23"/>
      <c r="Z146" s="23"/>
      <c r="AA146" s="23"/>
      <c r="AB146" s="23"/>
      <c r="AC146" s="23"/>
      <c r="AD146" s="23"/>
      <c r="AE146" s="23"/>
      <c r="AF146" s="23"/>
      <c r="AG146" s="23"/>
      <c r="AH146" s="73"/>
      <c r="AI146" s="50"/>
      <c r="AJ146" s="50"/>
      <c r="AK146" s="23"/>
      <c r="AL146" s="23"/>
      <c r="AM146" s="23"/>
      <c r="AN146" s="23"/>
      <c r="AO146" s="23"/>
      <c r="AP146" s="23"/>
      <c r="AQ146" s="23"/>
      <c r="AR146" s="114"/>
    </row>
    <row r="147" spans="1:44" s="8" customFormat="1" ht="15" customHeight="1" x14ac:dyDescent="0.25">
      <c r="A147" s="9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23"/>
      <c r="P147" s="23"/>
      <c r="Q147" s="23"/>
      <c r="R147" s="23"/>
      <c r="S147" s="23"/>
      <c r="T147" s="23"/>
      <c r="U147" s="50"/>
      <c r="V147" s="53"/>
      <c r="W147" s="50"/>
      <c r="X147" s="50"/>
      <c r="Y147" s="23"/>
      <c r="Z147" s="23"/>
      <c r="AA147" s="23"/>
      <c r="AB147" s="23"/>
      <c r="AC147" s="23"/>
      <c r="AD147" s="23"/>
      <c r="AE147" s="23"/>
      <c r="AF147" s="23"/>
      <c r="AG147" s="23"/>
      <c r="AH147" s="73"/>
      <c r="AI147" s="50"/>
      <c r="AJ147" s="50"/>
      <c r="AK147" s="23"/>
      <c r="AL147" s="23"/>
      <c r="AM147" s="23"/>
      <c r="AN147" s="23"/>
      <c r="AO147" s="23"/>
      <c r="AP147" s="23"/>
      <c r="AQ147" s="23"/>
      <c r="AR147" s="114"/>
    </row>
    <row r="148" spans="1:44" s="8" customFormat="1" ht="15" customHeight="1" x14ac:dyDescent="0.25">
      <c r="A148" s="9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23"/>
      <c r="P148" s="23"/>
      <c r="Q148" s="23"/>
      <c r="R148" s="23"/>
      <c r="S148" s="23"/>
      <c r="T148" s="23"/>
      <c r="U148" s="50"/>
      <c r="V148" s="53"/>
      <c r="W148" s="50"/>
      <c r="X148" s="50"/>
      <c r="Y148" s="23"/>
      <c r="Z148" s="23"/>
      <c r="AA148" s="23"/>
      <c r="AB148" s="23"/>
      <c r="AC148" s="23"/>
      <c r="AD148" s="23"/>
      <c r="AE148" s="23"/>
      <c r="AF148" s="23"/>
      <c r="AG148" s="23"/>
      <c r="AH148" s="73"/>
      <c r="AI148" s="50"/>
      <c r="AJ148" s="50"/>
      <c r="AK148" s="23"/>
      <c r="AL148" s="23"/>
      <c r="AM148" s="23"/>
      <c r="AN148" s="23"/>
      <c r="AO148" s="23"/>
      <c r="AP148" s="23"/>
      <c r="AQ148" s="23"/>
      <c r="AR148" s="114"/>
    </row>
    <row r="149" spans="1:44" s="8" customFormat="1" ht="15" customHeight="1" x14ac:dyDescent="0.25">
      <c r="A149" s="9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23"/>
      <c r="P149" s="23"/>
      <c r="Q149" s="23"/>
      <c r="R149" s="23"/>
      <c r="S149" s="23"/>
      <c r="T149" s="23"/>
      <c r="U149" s="50"/>
      <c r="V149" s="53"/>
      <c r="W149" s="50"/>
      <c r="X149" s="50"/>
      <c r="Y149" s="23"/>
      <c r="Z149" s="23"/>
      <c r="AA149" s="23"/>
      <c r="AB149" s="23"/>
      <c r="AC149" s="23"/>
      <c r="AD149" s="23"/>
      <c r="AE149" s="23"/>
      <c r="AF149" s="23"/>
      <c r="AG149" s="23"/>
      <c r="AH149" s="73"/>
      <c r="AI149" s="50"/>
      <c r="AJ149" s="50"/>
      <c r="AK149" s="23"/>
      <c r="AL149" s="23"/>
      <c r="AM149" s="23"/>
      <c r="AN149" s="23"/>
      <c r="AO149" s="23"/>
      <c r="AP149" s="23"/>
      <c r="AQ149" s="23"/>
      <c r="AR149" s="114"/>
    </row>
    <row r="150" spans="1:44" s="8" customFormat="1" ht="15" customHeight="1" x14ac:dyDescent="0.25">
      <c r="A150" s="9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23"/>
      <c r="P150" s="23"/>
      <c r="Q150" s="23"/>
      <c r="R150" s="23"/>
      <c r="S150" s="23"/>
      <c r="T150" s="23"/>
      <c r="U150" s="50"/>
      <c r="V150" s="53"/>
      <c r="W150" s="50"/>
      <c r="X150" s="50"/>
      <c r="Y150" s="23"/>
      <c r="Z150" s="23"/>
      <c r="AA150" s="23"/>
      <c r="AB150" s="23"/>
      <c r="AC150" s="23"/>
      <c r="AD150" s="23"/>
      <c r="AE150" s="23"/>
      <c r="AF150" s="23"/>
      <c r="AG150" s="23"/>
      <c r="AH150" s="73"/>
      <c r="AI150" s="50"/>
      <c r="AJ150" s="50"/>
      <c r="AK150" s="23"/>
      <c r="AL150" s="23"/>
      <c r="AM150" s="23"/>
      <c r="AN150" s="23"/>
      <c r="AO150" s="23"/>
      <c r="AP150" s="23"/>
      <c r="AQ150" s="23"/>
      <c r="AR150" s="114"/>
    </row>
    <row r="151" spans="1:44" s="8" customFormat="1" ht="15" customHeight="1" x14ac:dyDescent="0.25">
      <c r="A151" s="9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23"/>
      <c r="P151" s="23"/>
      <c r="Q151" s="23"/>
      <c r="R151" s="23"/>
      <c r="S151" s="23"/>
      <c r="T151" s="23"/>
      <c r="U151" s="50"/>
      <c r="V151" s="53"/>
      <c r="W151" s="50"/>
      <c r="X151" s="50"/>
      <c r="Y151" s="23"/>
      <c r="Z151" s="23"/>
      <c r="AA151" s="23"/>
      <c r="AB151" s="23"/>
      <c r="AC151" s="23"/>
      <c r="AD151" s="23"/>
      <c r="AE151" s="23"/>
      <c r="AF151" s="23"/>
      <c r="AG151" s="23"/>
      <c r="AH151" s="73"/>
      <c r="AI151" s="50"/>
      <c r="AJ151" s="50"/>
      <c r="AK151" s="23"/>
      <c r="AL151" s="23"/>
      <c r="AM151" s="23"/>
      <c r="AN151" s="23"/>
      <c r="AO151" s="23"/>
      <c r="AP151" s="23"/>
      <c r="AQ151" s="23"/>
      <c r="AR151" s="114"/>
    </row>
    <row r="152" spans="1:44" s="8" customFormat="1" ht="15" customHeight="1" x14ac:dyDescent="0.25">
      <c r="A152" s="9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23"/>
      <c r="P152" s="23"/>
      <c r="Q152" s="23"/>
      <c r="R152" s="23"/>
      <c r="S152" s="23"/>
      <c r="T152" s="23"/>
      <c r="U152" s="50"/>
      <c r="V152" s="53"/>
      <c r="W152" s="50"/>
      <c r="X152" s="50"/>
      <c r="Y152" s="23"/>
      <c r="Z152" s="23"/>
      <c r="AA152" s="23"/>
      <c r="AB152" s="23"/>
      <c r="AC152" s="23"/>
      <c r="AD152" s="23"/>
      <c r="AE152" s="23"/>
      <c r="AF152" s="23"/>
      <c r="AG152" s="23"/>
      <c r="AH152" s="73"/>
      <c r="AI152" s="50"/>
      <c r="AJ152" s="50"/>
      <c r="AK152" s="23"/>
      <c r="AL152" s="23"/>
      <c r="AM152" s="23"/>
      <c r="AN152" s="23"/>
      <c r="AO152" s="23"/>
      <c r="AP152" s="23"/>
      <c r="AQ152" s="23"/>
      <c r="AR152" s="114"/>
    </row>
    <row r="153" spans="1:44" s="8" customFormat="1" ht="15" customHeight="1" x14ac:dyDescent="0.25">
      <c r="A153" s="9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23"/>
      <c r="P153" s="23"/>
      <c r="Q153" s="23"/>
      <c r="R153" s="23"/>
      <c r="S153" s="23"/>
      <c r="T153" s="23"/>
      <c r="U153" s="50"/>
      <c r="V153" s="53"/>
      <c r="W153" s="50"/>
      <c r="X153" s="50"/>
      <c r="Y153" s="23"/>
      <c r="Z153" s="23"/>
      <c r="AA153" s="23"/>
      <c r="AB153" s="23"/>
      <c r="AC153" s="23"/>
      <c r="AD153" s="23"/>
      <c r="AE153" s="23"/>
      <c r="AF153" s="23"/>
      <c r="AG153" s="23"/>
      <c r="AH153" s="73"/>
      <c r="AI153" s="50"/>
      <c r="AJ153" s="50"/>
      <c r="AK153" s="23"/>
      <c r="AL153" s="23"/>
      <c r="AM153" s="23"/>
      <c r="AN153" s="23"/>
      <c r="AO153" s="23"/>
      <c r="AP153" s="23"/>
      <c r="AQ153" s="23"/>
      <c r="AR153" s="114"/>
    </row>
    <row r="154" spans="1:44" s="8" customFormat="1" ht="15" customHeight="1" x14ac:dyDescent="0.25">
      <c r="A154" s="9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23"/>
      <c r="P154" s="23"/>
      <c r="Q154" s="23"/>
      <c r="R154" s="23"/>
      <c r="S154" s="23"/>
      <c r="T154" s="23"/>
      <c r="U154" s="50"/>
      <c r="V154" s="53"/>
      <c r="W154" s="50"/>
      <c r="X154" s="50"/>
      <c r="Y154" s="23"/>
      <c r="Z154" s="23"/>
      <c r="AA154" s="23"/>
      <c r="AB154" s="23"/>
      <c r="AC154" s="23"/>
      <c r="AD154" s="23"/>
      <c r="AE154" s="23"/>
      <c r="AF154" s="23"/>
      <c r="AG154" s="23"/>
      <c r="AH154" s="73"/>
      <c r="AI154" s="50"/>
      <c r="AJ154" s="50"/>
      <c r="AK154" s="23"/>
      <c r="AL154" s="23"/>
      <c r="AM154" s="23"/>
      <c r="AN154" s="23"/>
      <c r="AO154" s="23"/>
      <c r="AP154" s="23"/>
      <c r="AQ154" s="23"/>
      <c r="AR154" s="114"/>
    </row>
    <row r="155" spans="1:44" s="8" customFormat="1" ht="15" customHeight="1" x14ac:dyDescent="0.25">
      <c r="A155" s="9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23"/>
      <c r="P155" s="23"/>
      <c r="Q155" s="23"/>
      <c r="R155" s="23"/>
      <c r="S155" s="23"/>
      <c r="T155" s="23"/>
      <c r="U155" s="50"/>
      <c r="V155" s="53"/>
      <c r="W155" s="50"/>
      <c r="X155" s="50"/>
      <c r="Y155" s="23"/>
      <c r="Z155" s="23"/>
      <c r="AA155" s="23"/>
      <c r="AB155" s="23"/>
      <c r="AC155" s="23"/>
      <c r="AD155" s="23"/>
      <c r="AE155" s="23"/>
      <c r="AF155" s="23"/>
      <c r="AG155" s="23"/>
      <c r="AH155" s="73"/>
      <c r="AI155" s="50"/>
      <c r="AJ155" s="50"/>
      <c r="AK155" s="23"/>
      <c r="AL155" s="23"/>
      <c r="AM155" s="23"/>
      <c r="AN155" s="23"/>
      <c r="AO155" s="23"/>
      <c r="AP155" s="23"/>
      <c r="AQ155" s="23"/>
      <c r="AR155" s="114"/>
    </row>
    <row r="156" spans="1:44" s="8" customFormat="1" ht="15" customHeight="1" x14ac:dyDescent="0.25">
      <c r="A156" s="9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23"/>
      <c r="P156" s="23"/>
      <c r="Q156" s="23"/>
      <c r="R156" s="23"/>
      <c r="S156" s="23"/>
      <c r="T156" s="23"/>
      <c r="U156" s="50"/>
      <c r="V156" s="53"/>
      <c r="W156" s="50"/>
      <c r="X156" s="50"/>
      <c r="Y156" s="23"/>
      <c r="Z156" s="23"/>
      <c r="AA156" s="23"/>
      <c r="AB156" s="23"/>
      <c r="AC156" s="23"/>
      <c r="AD156" s="23"/>
      <c r="AE156" s="23"/>
      <c r="AF156" s="23"/>
      <c r="AG156" s="23"/>
      <c r="AH156" s="73"/>
      <c r="AI156" s="50"/>
      <c r="AJ156" s="50"/>
      <c r="AK156" s="23"/>
      <c r="AL156" s="23"/>
      <c r="AM156" s="23"/>
      <c r="AN156" s="23"/>
      <c r="AO156" s="23"/>
      <c r="AP156" s="23"/>
      <c r="AQ156" s="23"/>
      <c r="AR156" s="114"/>
    </row>
    <row r="157" spans="1:44" s="8" customFormat="1" ht="15" customHeight="1" x14ac:dyDescent="0.25">
      <c r="A157" s="9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23"/>
      <c r="P157" s="23"/>
      <c r="Q157" s="23"/>
      <c r="R157" s="23"/>
      <c r="S157" s="23"/>
      <c r="T157" s="23"/>
      <c r="U157" s="50"/>
      <c r="V157" s="53"/>
      <c r="W157" s="50"/>
      <c r="X157" s="50"/>
      <c r="Y157" s="23"/>
      <c r="Z157" s="23"/>
      <c r="AA157" s="23"/>
      <c r="AB157" s="23"/>
      <c r="AC157" s="23"/>
      <c r="AD157" s="23"/>
      <c r="AE157" s="23"/>
      <c r="AF157" s="23"/>
      <c r="AG157" s="23"/>
      <c r="AH157" s="73"/>
      <c r="AI157" s="50"/>
      <c r="AJ157" s="50"/>
      <c r="AK157" s="23"/>
      <c r="AL157" s="23"/>
      <c r="AM157" s="23"/>
      <c r="AN157" s="23"/>
      <c r="AO157" s="23"/>
      <c r="AP157" s="23"/>
      <c r="AQ157" s="23"/>
      <c r="AR157" s="114"/>
    </row>
    <row r="158" spans="1:44" s="8" customFormat="1" ht="15" customHeight="1" x14ac:dyDescent="0.25">
      <c r="A158" s="9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23"/>
      <c r="P158" s="23"/>
      <c r="Q158" s="23"/>
      <c r="R158" s="23"/>
      <c r="S158" s="23"/>
      <c r="T158" s="23"/>
      <c r="U158" s="50"/>
      <c r="V158" s="53"/>
      <c r="W158" s="50"/>
      <c r="X158" s="50"/>
      <c r="Y158" s="23"/>
      <c r="Z158" s="23"/>
      <c r="AA158" s="23"/>
      <c r="AB158" s="23"/>
      <c r="AC158" s="23"/>
      <c r="AD158" s="23"/>
      <c r="AE158" s="23"/>
      <c r="AF158" s="23"/>
      <c r="AG158" s="23"/>
      <c r="AH158" s="73"/>
      <c r="AI158" s="50"/>
      <c r="AJ158" s="50"/>
      <c r="AK158" s="23"/>
      <c r="AL158" s="23"/>
      <c r="AM158" s="23"/>
      <c r="AN158" s="23"/>
      <c r="AO158" s="23"/>
      <c r="AP158" s="23"/>
      <c r="AQ158" s="23"/>
      <c r="AR158" s="114"/>
    </row>
    <row r="159" spans="1:44" s="8" customFormat="1" ht="15" customHeight="1" x14ac:dyDescent="0.25">
      <c r="A159" s="9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23"/>
      <c r="P159" s="23"/>
      <c r="Q159" s="23"/>
      <c r="R159" s="23"/>
      <c r="S159" s="23"/>
      <c r="T159" s="23"/>
      <c r="U159" s="50"/>
      <c r="V159" s="53"/>
      <c r="W159" s="50"/>
      <c r="X159" s="50"/>
      <c r="Y159" s="23"/>
      <c r="Z159" s="23"/>
      <c r="AA159" s="23"/>
      <c r="AB159" s="23"/>
      <c r="AC159" s="23"/>
      <c r="AD159" s="23"/>
      <c r="AE159" s="23"/>
      <c r="AF159" s="23"/>
      <c r="AG159" s="23"/>
      <c r="AH159" s="73"/>
      <c r="AI159" s="50"/>
      <c r="AJ159" s="50"/>
      <c r="AK159" s="23"/>
      <c r="AL159" s="23"/>
      <c r="AM159" s="23"/>
      <c r="AN159" s="23"/>
      <c r="AO159" s="23"/>
      <c r="AP159" s="23"/>
      <c r="AQ159" s="23"/>
      <c r="AR159" s="114"/>
    </row>
    <row r="160" spans="1:44" s="8" customFormat="1" ht="15" customHeight="1" x14ac:dyDescent="0.25">
      <c r="A160" s="9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23"/>
      <c r="P160" s="23"/>
      <c r="Q160" s="23"/>
      <c r="R160" s="23"/>
      <c r="S160" s="23"/>
      <c r="T160" s="23"/>
      <c r="U160" s="50"/>
      <c r="V160" s="53"/>
      <c r="W160" s="50"/>
      <c r="X160" s="50"/>
      <c r="Y160" s="23"/>
      <c r="Z160" s="23"/>
      <c r="AA160" s="23"/>
      <c r="AB160" s="23"/>
      <c r="AC160" s="23"/>
      <c r="AD160" s="23"/>
      <c r="AE160" s="23"/>
      <c r="AF160" s="23"/>
      <c r="AG160" s="23"/>
      <c r="AH160" s="73"/>
      <c r="AI160" s="50"/>
      <c r="AJ160" s="50"/>
      <c r="AK160" s="23"/>
      <c r="AL160" s="23"/>
      <c r="AM160" s="23"/>
      <c r="AN160" s="23"/>
      <c r="AO160" s="23"/>
      <c r="AP160" s="23"/>
      <c r="AQ160" s="23"/>
      <c r="AR160" s="114"/>
    </row>
    <row r="161" spans="1:44" s="8" customFormat="1" ht="15" customHeight="1" x14ac:dyDescent="0.25">
      <c r="A161" s="9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23"/>
      <c r="P161" s="23"/>
      <c r="Q161" s="23"/>
      <c r="R161" s="23"/>
      <c r="S161" s="23"/>
      <c r="T161" s="23"/>
      <c r="U161" s="50"/>
      <c r="V161" s="53"/>
      <c r="W161" s="50"/>
      <c r="X161" s="50"/>
      <c r="Y161" s="23"/>
      <c r="Z161" s="23"/>
      <c r="AA161" s="23"/>
      <c r="AB161" s="23"/>
      <c r="AC161" s="23"/>
      <c r="AD161" s="23"/>
      <c r="AE161" s="23"/>
      <c r="AF161" s="23"/>
      <c r="AG161" s="23"/>
      <c r="AH161" s="73"/>
      <c r="AI161" s="50"/>
      <c r="AJ161" s="50"/>
      <c r="AK161" s="23"/>
      <c r="AL161" s="23"/>
      <c r="AM161" s="23"/>
      <c r="AN161" s="23"/>
      <c r="AO161" s="23"/>
      <c r="AP161" s="23"/>
      <c r="AQ161" s="23"/>
      <c r="AR161" s="114"/>
    </row>
    <row r="162" spans="1:44" s="8" customFormat="1" ht="15" customHeight="1" x14ac:dyDescent="0.25">
      <c r="A162" s="9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23"/>
      <c r="P162" s="23"/>
      <c r="Q162" s="23"/>
      <c r="R162" s="23"/>
      <c r="S162" s="23"/>
      <c r="T162" s="23"/>
      <c r="U162" s="50"/>
      <c r="V162" s="53"/>
      <c r="W162" s="50"/>
      <c r="X162" s="50"/>
      <c r="Y162" s="23"/>
      <c r="Z162" s="23"/>
      <c r="AA162" s="23"/>
      <c r="AB162" s="23"/>
      <c r="AC162" s="23"/>
      <c r="AD162" s="23"/>
      <c r="AE162" s="23"/>
      <c r="AF162" s="23"/>
      <c r="AG162" s="23"/>
      <c r="AH162" s="73"/>
      <c r="AI162" s="50"/>
      <c r="AJ162" s="50"/>
      <c r="AK162" s="23"/>
      <c r="AL162" s="23"/>
      <c r="AM162" s="23"/>
      <c r="AN162" s="23"/>
      <c r="AO162" s="23"/>
      <c r="AP162" s="23"/>
      <c r="AQ162" s="23"/>
      <c r="AR162" s="114"/>
    </row>
    <row r="163" spans="1:44" s="8" customFormat="1" ht="15" customHeight="1" x14ac:dyDescent="0.25">
      <c r="A163" s="9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23"/>
      <c r="P163" s="23"/>
      <c r="Q163" s="23"/>
      <c r="R163" s="23"/>
      <c r="S163" s="23"/>
      <c r="T163" s="23"/>
      <c r="U163" s="50"/>
      <c r="V163" s="53"/>
      <c r="W163" s="50"/>
      <c r="X163" s="50"/>
      <c r="Y163" s="23"/>
      <c r="Z163" s="23"/>
      <c r="AA163" s="23"/>
      <c r="AB163" s="23"/>
      <c r="AC163" s="23"/>
      <c r="AD163" s="23"/>
      <c r="AE163" s="23"/>
      <c r="AF163" s="23"/>
      <c r="AG163" s="23"/>
      <c r="AH163" s="73"/>
      <c r="AI163" s="50"/>
      <c r="AJ163" s="50"/>
      <c r="AK163" s="23"/>
      <c r="AL163" s="23"/>
      <c r="AM163" s="23"/>
      <c r="AN163" s="23"/>
      <c r="AO163" s="23"/>
      <c r="AP163" s="23"/>
      <c r="AQ163" s="23"/>
      <c r="AR163" s="114"/>
    </row>
    <row r="164" spans="1:44" s="8" customFormat="1" ht="15" customHeight="1" x14ac:dyDescent="0.25">
      <c r="A164" s="9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23"/>
      <c r="P164" s="23"/>
      <c r="Q164" s="23"/>
      <c r="R164" s="23"/>
      <c r="S164" s="23"/>
      <c r="T164" s="23"/>
      <c r="U164" s="50"/>
      <c r="V164" s="53"/>
      <c r="W164" s="50"/>
      <c r="X164" s="50"/>
      <c r="Y164" s="23"/>
      <c r="Z164" s="23"/>
      <c r="AA164" s="23"/>
      <c r="AB164" s="23"/>
      <c r="AC164" s="23"/>
      <c r="AD164" s="23"/>
      <c r="AE164" s="23"/>
      <c r="AF164" s="23"/>
      <c r="AG164" s="23"/>
      <c r="AH164" s="73"/>
      <c r="AI164" s="50"/>
      <c r="AJ164" s="50"/>
      <c r="AK164" s="23"/>
      <c r="AL164" s="23"/>
      <c r="AM164" s="23"/>
      <c r="AN164" s="23"/>
      <c r="AO164" s="23"/>
      <c r="AP164" s="23"/>
      <c r="AQ164" s="23"/>
      <c r="AR164" s="114"/>
    </row>
    <row r="165" spans="1:44" s="8" customFormat="1" ht="15" customHeight="1" x14ac:dyDescent="0.25">
      <c r="A165" s="9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23"/>
      <c r="P165" s="23"/>
      <c r="Q165" s="23"/>
      <c r="R165" s="23"/>
      <c r="S165" s="23"/>
      <c r="T165" s="23"/>
      <c r="U165" s="50"/>
      <c r="V165" s="53"/>
      <c r="W165" s="50"/>
      <c r="X165" s="50"/>
      <c r="Y165" s="23"/>
      <c r="Z165" s="23"/>
      <c r="AA165" s="23"/>
      <c r="AB165" s="23"/>
      <c r="AC165" s="23"/>
      <c r="AD165" s="23"/>
      <c r="AE165" s="23"/>
      <c r="AF165" s="23"/>
      <c r="AG165" s="23"/>
      <c r="AH165" s="73"/>
      <c r="AI165" s="50"/>
      <c r="AJ165" s="50"/>
      <c r="AK165" s="23"/>
      <c r="AL165" s="23"/>
      <c r="AM165" s="23"/>
      <c r="AN165" s="23"/>
      <c r="AO165" s="23"/>
      <c r="AP165" s="23"/>
      <c r="AQ165" s="23"/>
      <c r="AR165" s="114"/>
    </row>
    <row r="166" spans="1:44" s="8" customFormat="1" ht="15" customHeight="1" x14ac:dyDescent="0.25">
      <c r="A166" s="9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23"/>
      <c r="P166" s="23"/>
      <c r="Q166" s="23"/>
      <c r="R166" s="23"/>
      <c r="S166" s="23"/>
      <c r="T166" s="23"/>
      <c r="U166" s="50"/>
      <c r="V166" s="53"/>
      <c r="W166" s="50"/>
      <c r="X166" s="50"/>
      <c r="Y166" s="23"/>
      <c r="Z166" s="23"/>
      <c r="AA166" s="23"/>
      <c r="AB166" s="23"/>
      <c r="AC166" s="23"/>
      <c r="AD166" s="23"/>
      <c r="AE166" s="23"/>
      <c r="AF166" s="23"/>
      <c r="AG166" s="23"/>
      <c r="AH166" s="73"/>
      <c r="AI166" s="50"/>
      <c r="AJ166" s="50"/>
      <c r="AK166" s="23"/>
      <c r="AL166" s="23"/>
      <c r="AM166" s="23"/>
      <c r="AN166" s="23"/>
      <c r="AO166" s="23"/>
      <c r="AP166" s="23"/>
      <c r="AQ166" s="23"/>
      <c r="AR166" s="114"/>
    </row>
    <row r="167" spans="1:44" s="8" customFormat="1" ht="15" customHeight="1" x14ac:dyDescent="0.25">
      <c r="A167" s="9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23"/>
      <c r="P167" s="23"/>
      <c r="Q167" s="23"/>
      <c r="R167" s="23"/>
      <c r="S167" s="23"/>
      <c r="T167" s="23"/>
      <c r="U167" s="50"/>
      <c r="V167" s="53"/>
      <c r="W167" s="50"/>
      <c r="X167" s="50"/>
      <c r="Y167" s="23"/>
      <c r="Z167" s="23"/>
      <c r="AA167" s="23"/>
      <c r="AB167" s="23"/>
      <c r="AC167" s="23"/>
      <c r="AD167" s="23"/>
      <c r="AE167" s="23"/>
      <c r="AF167" s="23"/>
      <c r="AG167" s="23"/>
      <c r="AH167" s="73"/>
      <c r="AI167" s="50"/>
      <c r="AJ167" s="50"/>
      <c r="AK167" s="23"/>
      <c r="AL167" s="23"/>
      <c r="AM167" s="23"/>
      <c r="AN167" s="23"/>
      <c r="AO167" s="23"/>
      <c r="AP167" s="23"/>
      <c r="AQ167" s="23"/>
      <c r="AR167" s="114"/>
    </row>
    <row r="168" spans="1:44" s="8" customFormat="1" ht="15" customHeight="1" x14ac:dyDescent="0.25">
      <c r="A168" s="9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23"/>
      <c r="P168" s="23"/>
      <c r="Q168" s="23"/>
      <c r="R168" s="23"/>
      <c r="S168" s="23"/>
      <c r="T168" s="23"/>
      <c r="U168" s="50"/>
      <c r="V168" s="53"/>
      <c r="W168" s="50"/>
      <c r="X168" s="50"/>
      <c r="Y168" s="23"/>
      <c r="Z168" s="23"/>
      <c r="AA168" s="23"/>
      <c r="AB168" s="23"/>
      <c r="AC168" s="23"/>
      <c r="AD168" s="23"/>
      <c r="AE168" s="23"/>
      <c r="AF168" s="23"/>
      <c r="AG168" s="23"/>
      <c r="AH168" s="73"/>
      <c r="AI168" s="50"/>
      <c r="AJ168" s="50"/>
      <c r="AK168" s="23"/>
      <c r="AL168" s="23"/>
      <c r="AM168" s="23"/>
      <c r="AN168" s="23"/>
      <c r="AO168" s="23"/>
      <c r="AP168" s="23"/>
      <c r="AQ168" s="23"/>
      <c r="AR168" s="114"/>
    </row>
    <row r="169" spans="1:44" s="8" customFormat="1" ht="15" customHeight="1" x14ac:dyDescent="0.25">
      <c r="A169" s="9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23"/>
      <c r="P169" s="23"/>
      <c r="Q169" s="23"/>
      <c r="R169" s="23"/>
      <c r="S169" s="23"/>
      <c r="T169" s="23"/>
      <c r="U169" s="50"/>
      <c r="V169" s="53"/>
      <c r="W169" s="50"/>
      <c r="X169" s="50"/>
      <c r="Y169" s="23"/>
      <c r="Z169" s="23"/>
      <c r="AA169" s="23"/>
      <c r="AB169" s="23"/>
      <c r="AC169" s="23"/>
      <c r="AD169" s="23"/>
      <c r="AE169" s="23"/>
      <c r="AF169" s="23"/>
      <c r="AG169" s="23"/>
      <c r="AH169" s="73"/>
      <c r="AI169" s="50"/>
      <c r="AJ169" s="50"/>
      <c r="AK169" s="23"/>
      <c r="AL169" s="23"/>
      <c r="AM169" s="23"/>
      <c r="AN169" s="23"/>
      <c r="AO169" s="23"/>
      <c r="AP169" s="23"/>
      <c r="AQ169" s="23"/>
      <c r="AR169" s="114"/>
    </row>
    <row r="170" spans="1:44" s="8" customFormat="1" ht="15" customHeight="1" x14ac:dyDescent="0.25">
      <c r="A170" s="9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23"/>
      <c r="P170" s="23"/>
      <c r="Q170" s="23"/>
      <c r="R170" s="23"/>
      <c r="S170" s="23"/>
      <c r="T170" s="23"/>
      <c r="U170" s="50"/>
      <c r="V170" s="53"/>
      <c r="W170" s="50"/>
      <c r="X170" s="50"/>
      <c r="Y170" s="23"/>
      <c r="Z170" s="23"/>
      <c r="AA170" s="23"/>
      <c r="AB170" s="23"/>
      <c r="AC170" s="23"/>
      <c r="AD170" s="23"/>
      <c r="AE170" s="23"/>
      <c r="AF170" s="23"/>
      <c r="AG170" s="23"/>
      <c r="AH170" s="73"/>
      <c r="AI170" s="50"/>
      <c r="AJ170" s="50"/>
      <c r="AK170" s="23"/>
      <c r="AL170" s="23"/>
      <c r="AM170" s="23"/>
      <c r="AN170" s="23"/>
      <c r="AO170" s="23"/>
      <c r="AP170" s="23"/>
      <c r="AQ170" s="23"/>
      <c r="AR170" s="114"/>
    </row>
    <row r="171" spans="1:44" s="8" customFormat="1" ht="15" customHeight="1" x14ac:dyDescent="0.25">
      <c r="A171" s="9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23"/>
      <c r="P171" s="23"/>
      <c r="Q171" s="23"/>
      <c r="R171" s="23"/>
      <c r="S171" s="23"/>
      <c r="T171" s="23"/>
      <c r="U171" s="50"/>
      <c r="V171" s="53"/>
      <c r="W171" s="50"/>
      <c r="X171" s="50"/>
      <c r="Y171" s="23"/>
      <c r="Z171" s="23"/>
      <c r="AA171" s="23"/>
      <c r="AB171" s="23"/>
      <c r="AC171" s="23"/>
      <c r="AD171" s="23"/>
      <c r="AE171" s="23"/>
      <c r="AF171" s="23"/>
      <c r="AG171" s="23"/>
      <c r="AH171" s="73"/>
      <c r="AI171" s="50"/>
      <c r="AJ171" s="50"/>
      <c r="AK171" s="23"/>
      <c r="AL171" s="23"/>
      <c r="AM171" s="23"/>
      <c r="AN171" s="23"/>
      <c r="AO171" s="23"/>
      <c r="AP171" s="23"/>
      <c r="AQ171" s="23"/>
      <c r="AR171" s="114"/>
    </row>
    <row r="172" spans="1:44" s="8" customFormat="1" ht="15" customHeight="1" x14ac:dyDescent="0.25">
      <c r="A172" s="9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23"/>
      <c r="P172" s="23"/>
      <c r="Q172" s="23"/>
      <c r="R172" s="23"/>
      <c r="S172" s="23"/>
      <c r="T172" s="23"/>
      <c r="U172" s="50"/>
      <c r="V172" s="53"/>
      <c r="W172" s="50"/>
      <c r="X172" s="50"/>
      <c r="Y172" s="23"/>
      <c r="Z172" s="23"/>
      <c r="AA172" s="23"/>
      <c r="AB172" s="23"/>
      <c r="AC172" s="23"/>
      <c r="AD172" s="23"/>
      <c r="AE172" s="23"/>
      <c r="AF172" s="23"/>
      <c r="AG172" s="23"/>
      <c r="AH172" s="73"/>
      <c r="AI172" s="50"/>
      <c r="AJ172" s="50"/>
      <c r="AK172" s="23"/>
      <c r="AL172" s="23"/>
      <c r="AM172" s="23"/>
      <c r="AN172" s="23"/>
      <c r="AO172" s="23"/>
      <c r="AP172" s="23"/>
      <c r="AQ172" s="23"/>
      <c r="AR172" s="114"/>
    </row>
    <row r="173" spans="1:44" s="8" customFormat="1" ht="15" customHeight="1" x14ac:dyDescent="0.25">
      <c r="A173" s="9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23"/>
      <c r="P173" s="23"/>
      <c r="Q173" s="23"/>
      <c r="R173" s="23"/>
      <c r="S173" s="23"/>
      <c r="T173" s="23"/>
      <c r="U173" s="50"/>
      <c r="V173" s="53"/>
      <c r="W173" s="50"/>
      <c r="X173" s="50"/>
      <c r="Y173" s="23"/>
      <c r="Z173" s="23"/>
      <c r="AA173" s="23"/>
      <c r="AB173" s="23"/>
      <c r="AC173" s="23"/>
      <c r="AD173" s="23"/>
      <c r="AE173" s="23"/>
      <c r="AF173" s="23"/>
      <c r="AG173" s="23"/>
      <c r="AH173" s="73"/>
      <c r="AI173" s="50"/>
      <c r="AJ173" s="50"/>
      <c r="AK173" s="23"/>
      <c r="AL173" s="23"/>
      <c r="AM173" s="23"/>
      <c r="AN173" s="23"/>
      <c r="AO173" s="23"/>
      <c r="AP173" s="23"/>
      <c r="AQ173" s="23"/>
      <c r="AR173" s="114"/>
    </row>
    <row r="174" spans="1:44" s="8" customFormat="1" ht="15" customHeight="1" x14ac:dyDescent="0.25">
      <c r="A174" s="9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23"/>
      <c r="P174" s="23"/>
      <c r="Q174" s="23"/>
      <c r="R174" s="23"/>
      <c r="S174" s="23"/>
      <c r="T174" s="23"/>
      <c r="U174" s="50"/>
      <c r="V174" s="53"/>
      <c r="W174" s="50"/>
      <c r="X174" s="50"/>
      <c r="Y174" s="23"/>
      <c r="Z174" s="23"/>
      <c r="AA174" s="23"/>
      <c r="AB174" s="23"/>
      <c r="AC174" s="23"/>
      <c r="AD174" s="23"/>
      <c r="AE174" s="23"/>
      <c r="AF174" s="23"/>
      <c r="AG174" s="23"/>
      <c r="AH174" s="73"/>
      <c r="AI174" s="50"/>
      <c r="AJ174" s="50"/>
      <c r="AK174" s="23"/>
      <c r="AL174" s="23"/>
      <c r="AM174" s="23"/>
      <c r="AN174" s="23"/>
      <c r="AO174" s="23"/>
      <c r="AP174" s="23"/>
      <c r="AQ174" s="23"/>
      <c r="AR174" s="114"/>
    </row>
    <row r="175" spans="1:44" s="8" customFormat="1" ht="15" customHeight="1" x14ac:dyDescent="0.25">
      <c r="A175" s="9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23"/>
      <c r="P175" s="23"/>
      <c r="Q175" s="23"/>
      <c r="R175" s="23"/>
      <c r="S175" s="23"/>
      <c r="T175" s="23"/>
      <c r="U175" s="50"/>
      <c r="V175" s="53"/>
      <c r="W175" s="50"/>
      <c r="X175" s="50"/>
      <c r="Y175" s="23"/>
      <c r="Z175" s="23"/>
      <c r="AA175" s="23"/>
      <c r="AB175" s="23"/>
      <c r="AC175" s="23"/>
      <c r="AD175" s="23"/>
      <c r="AE175" s="23"/>
      <c r="AF175" s="23"/>
      <c r="AG175" s="23"/>
      <c r="AH175" s="73"/>
      <c r="AI175" s="50"/>
      <c r="AJ175" s="50"/>
      <c r="AK175" s="23"/>
      <c r="AL175" s="23"/>
      <c r="AM175" s="23"/>
      <c r="AN175" s="23"/>
      <c r="AO175" s="23"/>
      <c r="AP175" s="23"/>
      <c r="AQ175" s="23"/>
      <c r="AR175" s="114"/>
    </row>
    <row r="176" spans="1:44" s="8" customFormat="1" ht="15" customHeight="1" x14ac:dyDescent="0.25">
      <c r="A176" s="9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23"/>
      <c r="P176" s="23"/>
      <c r="Q176" s="23"/>
      <c r="R176" s="23"/>
      <c r="S176" s="23"/>
      <c r="T176" s="23"/>
      <c r="U176" s="50"/>
      <c r="V176" s="53"/>
      <c r="W176" s="50"/>
      <c r="X176" s="50"/>
      <c r="Y176" s="23"/>
      <c r="Z176" s="23"/>
      <c r="AA176" s="23"/>
      <c r="AB176" s="23"/>
      <c r="AC176" s="23"/>
      <c r="AD176" s="23"/>
      <c r="AE176" s="23"/>
      <c r="AF176" s="23"/>
      <c r="AG176" s="23"/>
      <c r="AH176" s="73"/>
      <c r="AI176" s="50"/>
      <c r="AJ176" s="50"/>
      <c r="AK176" s="23"/>
      <c r="AL176" s="23"/>
      <c r="AM176" s="23"/>
      <c r="AN176" s="23"/>
      <c r="AO176" s="23"/>
      <c r="AP176" s="23"/>
      <c r="AQ176" s="23"/>
      <c r="AR176" s="114"/>
    </row>
    <row r="177" spans="1:44" s="8" customFormat="1" ht="15" customHeight="1" x14ac:dyDescent="0.25">
      <c r="A177" s="9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23"/>
      <c r="P177" s="23"/>
      <c r="Q177" s="23"/>
      <c r="R177" s="23"/>
      <c r="S177" s="23"/>
      <c r="T177" s="23"/>
      <c r="U177" s="50"/>
      <c r="V177" s="53"/>
      <c r="W177" s="50"/>
      <c r="X177" s="50"/>
      <c r="Y177" s="23"/>
      <c r="Z177" s="23"/>
      <c r="AA177" s="23"/>
      <c r="AB177" s="23"/>
      <c r="AC177" s="23"/>
      <c r="AD177" s="23"/>
      <c r="AE177" s="23"/>
      <c r="AF177" s="23"/>
      <c r="AG177" s="23"/>
      <c r="AH177" s="73"/>
      <c r="AI177" s="50"/>
      <c r="AJ177" s="50"/>
      <c r="AK177" s="23"/>
      <c r="AL177" s="23"/>
      <c r="AM177" s="23"/>
      <c r="AN177" s="23"/>
      <c r="AO177" s="23"/>
      <c r="AP177" s="23"/>
      <c r="AQ177" s="23"/>
      <c r="AR177" s="114"/>
    </row>
    <row r="178" spans="1:44" ht="15" customHeight="1" x14ac:dyDescent="0.25">
      <c r="AG178" s="23"/>
      <c r="AH178" s="73"/>
      <c r="AI178" s="50"/>
      <c r="AJ178" s="50"/>
    </row>
    <row r="179" spans="1:44" ht="15" customHeight="1" x14ac:dyDescent="0.25">
      <c r="AG179" s="23"/>
      <c r="AH179" s="73"/>
      <c r="AI179" s="50"/>
      <c r="AJ179" s="50"/>
    </row>
    <row r="180" spans="1:44" ht="15" customHeight="1" x14ac:dyDescent="0.25">
      <c r="AG180" s="23"/>
      <c r="AH180" s="73"/>
      <c r="AI180" s="50"/>
      <c r="AJ180" s="50"/>
    </row>
    <row r="181" spans="1:44" ht="15" customHeight="1" x14ac:dyDescent="0.25">
      <c r="AG181" s="23"/>
      <c r="AH181" s="73"/>
      <c r="AI181" s="50"/>
      <c r="AJ181" s="50"/>
    </row>
    <row r="182" spans="1:44" ht="15" customHeight="1" x14ac:dyDescent="0.25">
      <c r="AG182" s="23"/>
      <c r="AH182" s="73"/>
      <c r="AI182" s="50"/>
      <c r="AJ182" s="50"/>
    </row>
    <row r="183" spans="1:44" ht="15" customHeight="1" x14ac:dyDescent="0.25">
      <c r="AG183" s="23"/>
      <c r="AH183" s="73"/>
      <c r="AI183" s="50"/>
      <c r="AJ183" s="50"/>
    </row>
    <row r="184" spans="1:44" ht="15" customHeight="1" x14ac:dyDescent="0.25">
      <c r="AG184" s="23"/>
      <c r="AH184" s="73"/>
      <c r="AI184" s="50"/>
      <c r="AJ184" s="50"/>
    </row>
  </sheetData>
  <sortState ref="B21:AG22">
    <sortCondition ref="B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0"/>
      <c r="B1" s="2" t="s">
        <v>35</v>
      </c>
      <c r="C1" s="3"/>
      <c r="D1" s="4"/>
      <c r="E1" s="5" t="s">
        <v>63</v>
      </c>
      <c r="F1" s="167"/>
      <c r="G1" s="91"/>
      <c r="H1" s="9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67"/>
      <c r="AB1" s="167"/>
      <c r="AC1" s="91"/>
      <c r="AD1" s="9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81" t="s">
        <v>65</v>
      </c>
      <c r="C2" s="82"/>
      <c r="D2" s="168"/>
      <c r="E2" s="13" t="s">
        <v>13</v>
      </c>
      <c r="F2" s="14"/>
      <c r="G2" s="14"/>
      <c r="H2" s="14"/>
      <c r="I2" s="20"/>
      <c r="J2" s="15"/>
      <c r="K2" s="115"/>
      <c r="L2" s="22" t="s">
        <v>143</v>
      </c>
      <c r="M2" s="14"/>
      <c r="N2" s="14"/>
      <c r="O2" s="21"/>
      <c r="P2" s="19"/>
      <c r="Q2" s="22" t="s">
        <v>144</v>
      </c>
      <c r="R2" s="14"/>
      <c r="S2" s="14"/>
      <c r="T2" s="14"/>
      <c r="U2" s="20"/>
      <c r="V2" s="21"/>
      <c r="W2" s="19"/>
      <c r="X2" s="169" t="s">
        <v>145</v>
      </c>
      <c r="Y2" s="170"/>
      <c r="Z2" s="171"/>
      <c r="AA2" s="13" t="s">
        <v>13</v>
      </c>
      <c r="AB2" s="14"/>
      <c r="AC2" s="14"/>
      <c r="AD2" s="14"/>
      <c r="AE2" s="20"/>
      <c r="AF2" s="15"/>
      <c r="AG2" s="115"/>
      <c r="AH2" s="22" t="s">
        <v>146</v>
      </c>
      <c r="AI2" s="14"/>
      <c r="AJ2" s="14"/>
      <c r="AK2" s="21"/>
      <c r="AL2" s="19"/>
      <c r="AM2" s="22" t="s">
        <v>144</v>
      </c>
      <c r="AN2" s="14"/>
      <c r="AO2" s="14"/>
      <c r="AP2" s="14"/>
      <c r="AQ2" s="20"/>
      <c r="AR2" s="21"/>
      <c r="AS2" s="172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72"/>
      <c r="L3" s="18" t="s">
        <v>5</v>
      </c>
      <c r="M3" s="18" t="s">
        <v>6</v>
      </c>
      <c r="N3" s="18" t="s">
        <v>96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7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72"/>
      <c r="AH3" s="18" t="s">
        <v>5</v>
      </c>
      <c r="AI3" s="18" t="s">
        <v>6</v>
      </c>
      <c r="AJ3" s="18" t="s">
        <v>96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72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29">
        <v>2001</v>
      </c>
      <c r="C4" s="45" t="s">
        <v>50</v>
      </c>
      <c r="D4" s="2" t="s">
        <v>53</v>
      </c>
      <c r="E4" s="29">
        <v>26</v>
      </c>
      <c r="F4" s="29">
        <v>0</v>
      </c>
      <c r="G4" s="29">
        <v>1</v>
      </c>
      <c r="H4" s="43">
        <v>15</v>
      </c>
      <c r="I4" s="29">
        <v>67</v>
      </c>
      <c r="J4" s="47">
        <v>0.51145038167938928</v>
      </c>
      <c r="K4" s="28">
        <v>131</v>
      </c>
      <c r="L4" s="122"/>
      <c r="M4" s="18"/>
      <c r="N4" s="18"/>
      <c r="O4" s="18"/>
      <c r="P4" s="23"/>
      <c r="Q4" s="29"/>
      <c r="R4" s="29"/>
      <c r="S4" s="43"/>
      <c r="T4" s="29"/>
      <c r="U4" s="29"/>
      <c r="V4" s="173"/>
      <c r="W4" s="28"/>
      <c r="X4" s="29"/>
      <c r="Y4" s="45"/>
      <c r="Z4" s="2"/>
      <c r="AA4" s="29"/>
      <c r="AB4" s="29"/>
      <c r="AC4" s="29"/>
      <c r="AD4" s="43"/>
      <c r="AE4" s="29"/>
      <c r="AF4" s="47"/>
      <c r="AG4" s="28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74"/>
      <c r="AS4" s="155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29">
        <v>2002</v>
      </c>
      <c r="C5" s="45" t="s">
        <v>36</v>
      </c>
      <c r="D5" s="2" t="s">
        <v>37</v>
      </c>
      <c r="E5" s="29">
        <v>16</v>
      </c>
      <c r="F5" s="29">
        <v>0</v>
      </c>
      <c r="G5" s="29">
        <v>2</v>
      </c>
      <c r="H5" s="43">
        <v>8</v>
      </c>
      <c r="I5" s="29">
        <v>37</v>
      </c>
      <c r="J5" s="47">
        <v>0.5</v>
      </c>
      <c r="K5" s="28">
        <v>74</v>
      </c>
      <c r="L5" s="122"/>
      <c r="M5" s="18"/>
      <c r="N5" s="18"/>
      <c r="O5" s="18"/>
      <c r="P5" s="23"/>
      <c r="Q5" s="29"/>
      <c r="R5" s="29"/>
      <c r="S5" s="43"/>
      <c r="T5" s="29"/>
      <c r="U5" s="29"/>
      <c r="V5" s="173"/>
      <c r="W5" s="28"/>
      <c r="X5" s="29"/>
      <c r="Y5" s="45"/>
      <c r="Z5" s="2"/>
      <c r="AA5" s="29"/>
      <c r="AB5" s="29"/>
      <c r="AC5" s="29"/>
      <c r="AD5" s="43"/>
      <c r="AE5" s="29"/>
      <c r="AF5" s="47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74"/>
      <c r="AS5" s="155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29">
        <v>2003</v>
      </c>
      <c r="C6" s="45" t="s">
        <v>49</v>
      </c>
      <c r="D6" s="2" t="s">
        <v>37</v>
      </c>
      <c r="E6" s="29">
        <v>19</v>
      </c>
      <c r="F6" s="29">
        <v>0</v>
      </c>
      <c r="G6" s="29">
        <v>7</v>
      </c>
      <c r="H6" s="43">
        <v>6</v>
      </c>
      <c r="I6" s="29">
        <v>58</v>
      </c>
      <c r="J6" s="47">
        <v>0.5</v>
      </c>
      <c r="K6" s="28">
        <v>116</v>
      </c>
      <c r="L6" s="122"/>
      <c r="M6" s="18"/>
      <c r="N6" s="18"/>
      <c r="O6" s="18"/>
      <c r="P6" s="23"/>
      <c r="Q6" s="29">
        <v>1</v>
      </c>
      <c r="R6" s="29">
        <v>0</v>
      </c>
      <c r="S6" s="43">
        <v>0</v>
      </c>
      <c r="T6" s="29">
        <v>0</v>
      </c>
      <c r="U6" s="29">
        <v>4</v>
      </c>
      <c r="V6" s="173">
        <v>0.66700000000000004</v>
      </c>
      <c r="W6" s="28">
        <v>6</v>
      </c>
      <c r="X6" s="29"/>
      <c r="Y6" s="45"/>
      <c r="Z6" s="2"/>
      <c r="AA6" s="29"/>
      <c r="AB6" s="29"/>
      <c r="AC6" s="29"/>
      <c r="AD6" s="43"/>
      <c r="AE6" s="29"/>
      <c r="AF6" s="47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74"/>
      <c r="AS6" s="155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29">
        <v>2004</v>
      </c>
      <c r="C7" s="45" t="s">
        <v>36</v>
      </c>
      <c r="D7" s="2" t="s">
        <v>37</v>
      </c>
      <c r="E7" s="29">
        <v>22</v>
      </c>
      <c r="F7" s="29">
        <v>0</v>
      </c>
      <c r="G7" s="29">
        <v>6</v>
      </c>
      <c r="H7" s="43">
        <v>18</v>
      </c>
      <c r="I7" s="29">
        <v>95</v>
      </c>
      <c r="J7" s="47">
        <v>0.63800000000000001</v>
      </c>
      <c r="K7" s="28">
        <v>149</v>
      </c>
      <c r="L7" s="122"/>
      <c r="M7" s="18"/>
      <c r="N7" s="18"/>
      <c r="O7" s="18"/>
      <c r="P7" s="23"/>
      <c r="Q7" s="29"/>
      <c r="R7" s="29"/>
      <c r="S7" s="43"/>
      <c r="T7" s="29"/>
      <c r="U7" s="29"/>
      <c r="V7" s="173"/>
      <c r="W7" s="28"/>
      <c r="X7" s="29"/>
      <c r="Y7" s="45"/>
      <c r="Z7" s="2"/>
      <c r="AA7" s="29"/>
      <c r="AB7" s="29"/>
      <c r="AC7" s="29"/>
      <c r="AD7" s="43"/>
      <c r="AE7" s="29"/>
      <c r="AF7" s="47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74"/>
      <c r="AS7" s="155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29">
        <v>2005</v>
      </c>
      <c r="C8" s="45" t="s">
        <v>39</v>
      </c>
      <c r="D8" s="2" t="s">
        <v>37</v>
      </c>
      <c r="E8" s="29">
        <v>22</v>
      </c>
      <c r="F8" s="29">
        <v>0</v>
      </c>
      <c r="G8" s="29">
        <v>3</v>
      </c>
      <c r="H8" s="43">
        <v>30</v>
      </c>
      <c r="I8" s="29">
        <v>124</v>
      </c>
      <c r="J8" s="47">
        <v>0.70499999999999996</v>
      </c>
      <c r="K8" s="28">
        <v>176</v>
      </c>
      <c r="L8" s="122"/>
      <c r="M8" s="18"/>
      <c r="N8" s="18"/>
      <c r="O8" s="18" t="s">
        <v>49</v>
      </c>
      <c r="P8" s="23"/>
      <c r="Q8" s="29">
        <v>2</v>
      </c>
      <c r="R8" s="29">
        <v>0</v>
      </c>
      <c r="S8" s="43">
        <v>0</v>
      </c>
      <c r="T8" s="29">
        <v>5</v>
      </c>
      <c r="U8" s="29">
        <v>10</v>
      </c>
      <c r="V8" s="173">
        <v>0.66700000000000004</v>
      </c>
      <c r="W8" s="28">
        <v>15</v>
      </c>
      <c r="X8" s="29"/>
      <c r="Y8" s="45"/>
      <c r="Z8" s="2"/>
      <c r="AA8" s="29"/>
      <c r="AB8" s="29"/>
      <c r="AC8" s="29"/>
      <c r="AD8" s="43"/>
      <c r="AE8" s="29"/>
      <c r="AF8" s="47"/>
      <c r="AG8" s="28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74"/>
      <c r="AS8" s="155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29">
        <v>2006</v>
      </c>
      <c r="C9" s="45" t="s">
        <v>49</v>
      </c>
      <c r="D9" s="2" t="s">
        <v>48</v>
      </c>
      <c r="E9" s="29">
        <v>15</v>
      </c>
      <c r="F9" s="29">
        <v>0</v>
      </c>
      <c r="G9" s="29">
        <v>0</v>
      </c>
      <c r="H9" s="43">
        <v>20</v>
      </c>
      <c r="I9" s="29">
        <v>80</v>
      </c>
      <c r="J9" s="47">
        <v>0.69565217391304346</v>
      </c>
      <c r="K9" s="28">
        <v>115</v>
      </c>
      <c r="L9" s="122"/>
      <c r="M9" s="18"/>
      <c r="N9" s="18"/>
      <c r="O9" s="18"/>
      <c r="P9" s="23"/>
      <c r="Q9" s="29"/>
      <c r="R9" s="29"/>
      <c r="S9" s="43"/>
      <c r="T9" s="29"/>
      <c r="U9" s="29"/>
      <c r="V9" s="173"/>
      <c r="W9" s="28"/>
      <c r="X9" s="29"/>
      <c r="Y9" s="45"/>
      <c r="Z9" s="2"/>
      <c r="AA9" s="29"/>
      <c r="AB9" s="29"/>
      <c r="AC9" s="29"/>
      <c r="AD9" s="43"/>
      <c r="AE9" s="29"/>
      <c r="AF9" s="47"/>
      <c r="AG9" s="28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74"/>
      <c r="AS9" s="155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29">
        <v>2007</v>
      </c>
      <c r="C10" s="45" t="s">
        <v>50</v>
      </c>
      <c r="D10" s="2" t="s">
        <v>37</v>
      </c>
      <c r="E10" s="29">
        <v>20</v>
      </c>
      <c r="F10" s="29">
        <v>0</v>
      </c>
      <c r="G10" s="29">
        <v>2</v>
      </c>
      <c r="H10" s="43">
        <v>28</v>
      </c>
      <c r="I10" s="29">
        <v>108</v>
      </c>
      <c r="J10" s="47">
        <v>0.70599999999999996</v>
      </c>
      <c r="K10" s="28">
        <v>153</v>
      </c>
      <c r="L10" s="122"/>
      <c r="M10" s="18" t="s">
        <v>60</v>
      </c>
      <c r="N10" s="18"/>
      <c r="O10" s="18" t="s">
        <v>151</v>
      </c>
      <c r="P10" s="23"/>
      <c r="Q10" s="29">
        <v>5</v>
      </c>
      <c r="R10" s="29">
        <v>1</v>
      </c>
      <c r="S10" s="43">
        <v>0</v>
      </c>
      <c r="T10" s="29">
        <v>10</v>
      </c>
      <c r="U10" s="29">
        <v>33</v>
      </c>
      <c r="V10" s="173">
        <v>0.76700000000000002</v>
      </c>
      <c r="W10" s="28">
        <v>43</v>
      </c>
      <c r="X10" s="29"/>
      <c r="Y10" s="45"/>
      <c r="Z10" s="2"/>
      <c r="AA10" s="29"/>
      <c r="AB10" s="29"/>
      <c r="AC10" s="29"/>
      <c r="AD10" s="43"/>
      <c r="AE10" s="29"/>
      <c r="AF10" s="47"/>
      <c r="AG10" s="28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74"/>
      <c r="AS10" s="155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29">
        <v>2009</v>
      </c>
      <c r="C11" s="45" t="s">
        <v>39</v>
      </c>
      <c r="D11" s="2" t="s">
        <v>51</v>
      </c>
      <c r="E11" s="29">
        <v>22</v>
      </c>
      <c r="F11" s="29">
        <v>0</v>
      </c>
      <c r="G11" s="29">
        <v>5</v>
      </c>
      <c r="H11" s="43">
        <v>21</v>
      </c>
      <c r="I11" s="29">
        <v>115</v>
      </c>
      <c r="J11" s="47">
        <v>0.70599999999999996</v>
      </c>
      <c r="K11" s="28">
        <v>163</v>
      </c>
      <c r="L11" s="122"/>
      <c r="M11" s="18"/>
      <c r="N11" s="18"/>
      <c r="O11" s="18" t="s">
        <v>49</v>
      </c>
      <c r="P11" s="23"/>
      <c r="Q11" s="29">
        <v>6</v>
      </c>
      <c r="R11" s="29">
        <v>0</v>
      </c>
      <c r="S11" s="43">
        <v>1</v>
      </c>
      <c r="T11" s="29">
        <v>4</v>
      </c>
      <c r="U11" s="29">
        <v>38</v>
      </c>
      <c r="V11" s="173">
        <v>0.88400000000000001</v>
      </c>
      <c r="W11" s="28">
        <v>43</v>
      </c>
      <c r="X11" s="29"/>
      <c r="Y11" s="45"/>
      <c r="Z11" s="2"/>
      <c r="AA11" s="29"/>
      <c r="AB11" s="29"/>
      <c r="AC11" s="29"/>
      <c r="AD11" s="43"/>
      <c r="AE11" s="29"/>
      <c r="AF11" s="47"/>
      <c r="AG11" s="28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74"/>
      <c r="AS11" s="155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29">
        <v>2010</v>
      </c>
      <c r="C12" s="45" t="s">
        <v>52</v>
      </c>
      <c r="D12" s="2" t="s">
        <v>51</v>
      </c>
      <c r="E12" s="29">
        <v>22</v>
      </c>
      <c r="F12" s="29">
        <v>0</v>
      </c>
      <c r="G12" s="29">
        <v>3</v>
      </c>
      <c r="H12" s="43">
        <v>28</v>
      </c>
      <c r="I12" s="29">
        <v>104</v>
      </c>
      <c r="J12" s="47">
        <v>0.76500000000000001</v>
      </c>
      <c r="K12" s="28">
        <v>136</v>
      </c>
      <c r="L12" s="122"/>
      <c r="M12" s="18"/>
      <c r="N12" s="18"/>
      <c r="O12" s="18"/>
      <c r="P12" s="23"/>
      <c r="Q12" s="29">
        <v>5</v>
      </c>
      <c r="R12" s="29">
        <v>0</v>
      </c>
      <c r="S12" s="43">
        <v>0</v>
      </c>
      <c r="T12" s="29">
        <v>9</v>
      </c>
      <c r="U12" s="29">
        <v>32</v>
      </c>
      <c r="V12" s="173">
        <v>0.82099999999999995</v>
      </c>
      <c r="W12" s="28">
        <v>39</v>
      </c>
      <c r="X12" s="29"/>
      <c r="Y12" s="45"/>
      <c r="Z12" s="2"/>
      <c r="AA12" s="29"/>
      <c r="AB12" s="29"/>
      <c r="AC12" s="29"/>
      <c r="AD12" s="43"/>
      <c r="AE12" s="29"/>
      <c r="AF12" s="47"/>
      <c r="AG12" s="28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74"/>
      <c r="AS12" s="155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29"/>
      <c r="C13" s="45"/>
      <c r="D13" s="2"/>
      <c r="E13" s="29"/>
      <c r="F13" s="29"/>
      <c r="G13" s="29"/>
      <c r="H13" s="43"/>
      <c r="I13" s="29"/>
      <c r="J13" s="47"/>
      <c r="K13" s="28"/>
      <c r="L13" s="122"/>
      <c r="M13" s="18"/>
      <c r="N13" s="18"/>
      <c r="O13" s="18"/>
      <c r="P13" s="23"/>
      <c r="Q13" s="29"/>
      <c r="R13" s="29"/>
      <c r="S13" s="43"/>
      <c r="T13" s="29"/>
      <c r="U13" s="29"/>
      <c r="V13" s="173"/>
      <c r="W13" s="28"/>
      <c r="X13" s="29"/>
      <c r="Y13" s="45"/>
      <c r="Z13" s="2"/>
      <c r="AA13" s="29"/>
      <c r="AB13" s="29"/>
      <c r="AC13" s="29"/>
      <c r="AD13" s="43"/>
      <c r="AE13" s="29"/>
      <c r="AF13" s="47"/>
      <c r="AG13" s="28"/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174"/>
      <c r="AS13" s="155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29">
        <v>2019</v>
      </c>
      <c r="C14" s="45" t="s">
        <v>60</v>
      </c>
      <c r="D14" s="2" t="s">
        <v>152</v>
      </c>
      <c r="E14" s="29">
        <v>24</v>
      </c>
      <c r="F14" s="29">
        <v>0</v>
      </c>
      <c r="G14" s="29">
        <v>9</v>
      </c>
      <c r="H14" s="43">
        <v>19</v>
      </c>
      <c r="I14" s="29">
        <v>149</v>
      </c>
      <c r="J14" s="47">
        <v>0.7268</v>
      </c>
      <c r="K14" s="28">
        <v>205</v>
      </c>
      <c r="L14" s="122"/>
      <c r="M14" s="18"/>
      <c r="N14" s="18"/>
      <c r="O14" s="29" t="s">
        <v>36</v>
      </c>
      <c r="P14" s="23"/>
      <c r="Q14" s="29">
        <v>3</v>
      </c>
      <c r="R14" s="29">
        <v>0</v>
      </c>
      <c r="S14" s="29">
        <v>2</v>
      </c>
      <c r="T14" s="29">
        <v>1</v>
      </c>
      <c r="U14" s="29">
        <v>19</v>
      </c>
      <c r="V14" s="60">
        <v>0.67849999999999999</v>
      </c>
      <c r="W14" s="28">
        <v>28</v>
      </c>
      <c r="X14" s="29"/>
      <c r="Y14" s="45"/>
      <c r="Z14" s="2"/>
      <c r="AA14" s="29"/>
      <c r="AB14" s="29"/>
      <c r="AC14" s="29"/>
      <c r="AD14" s="43"/>
      <c r="AE14" s="29"/>
      <c r="AF14" s="47"/>
      <c r="AG14" s="28"/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74"/>
      <c r="AS14" s="155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ht="14.25" x14ac:dyDescent="0.2">
      <c r="A15" s="50"/>
      <c r="B15" s="118" t="s">
        <v>147</v>
      </c>
      <c r="C15" s="85"/>
      <c r="D15" s="84"/>
      <c r="E15" s="83">
        <f>SUM(E4:E14)</f>
        <v>208</v>
      </c>
      <c r="F15" s="83">
        <f>SUM(F4:F14)</f>
        <v>0</v>
      </c>
      <c r="G15" s="83">
        <f>SUM(G4:G14)</f>
        <v>38</v>
      </c>
      <c r="H15" s="83">
        <f>SUM(H4:H14)</f>
        <v>193</v>
      </c>
      <c r="I15" s="83">
        <f>SUM(I4:I14)</f>
        <v>937</v>
      </c>
      <c r="J15" s="175">
        <f>PRODUCT(I15/K15)</f>
        <v>0.66078984485190406</v>
      </c>
      <c r="K15" s="115">
        <f>SUM(K4:K14)</f>
        <v>1418</v>
      </c>
      <c r="L15" s="22"/>
      <c r="M15" s="20"/>
      <c r="N15" s="157"/>
      <c r="O15" s="158"/>
      <c r="P15" s="23"/>
      <c r="Q15" s="83">
        <f>SUM(Q4:Q14)</f>
        <v>22</v>
      </c>
      <c r="R15" s="83">
        <f>SUM(R4:R14)</f>
        <v>1</v>
      </c>
      <c r="S15" s="83">
        <f>SUM(S4:S14)</f>
        <v>3</v>
      </c>
      <c r="T15" s="83">
        <f>SUM(T4:T14)</f>
        <v>29</v>
      </c>
      <c r="U15" s="83">
        <f>SUM(U4:U14)</f>
        <v>136</v>
      </c>
      <c r="V15" s="175">
        <f>PRODUCT(U15/W15)</f>
        <v>0.7816091954022989</v>
      </c>
      <c r="W15" s="115">
        <f>SUM(W4:W14)</f>
        <v>174</v>
      </c>
      <c r="X15" s="16" t="s">
        <v>147</v>
      </c>
      <c r="Y15" s="17"/>
      <c r="Z15" s="15"/>
      <c r="AA15" s="83">
        <f>SUM(AA4:AA14)</f>
        <v>0</v>
      </c>
      <c r="AB15" s="83">
        <f>SUM(AB4:AB14)</f>
        <v>0</v>
      </c>
      <c r="AC15" s="83">
        <f>SUM(AC4:AC14)</f>
        <v>0</v>
      </c>
      <c r="AD15" s="83">
        <f>SUM(AD4:AD14)</f>
        <v>0</v>
      </c>
      <c r="AE15" s="83">
        <f>SUM(AE4:AE14)</f>
        <v>0</v>
      </c>
      <c r="AF15" s="175">
        <v>0</v>
      </c>
      <c r="AG15" s="115">
        <f>SUM(AG4:AG14)</f>
        <v>0</v>
      </c>
      <c r="AH15" s="22"/>
      <c r="AI15" s="20"/>
      <c r="AJ15" s="157"/>
      <c r="AK15" s="158"/>
      <c r="AL15" s="23"/>
      <c r="AM15" s="83">
        <f>SUM(AM4:AM14)</f>
        <v>0</v>
      </c>
      <c r="AN15" s="83">
        <f>SUM(AN4:AN14)</f>
        <v>0</v>
      </c>
      <c r="AO15" s="83">
        <f>SUM(AO4:AO14)</f>
        <v>0</v>
      </c>
      <c r="AP15" s="83">
        <f>SUM(AP4:AP14)</f>
        <v>0</v>
      </c>
      <c r="AQ15" s="83">
        <f>SUM(AQ4:AQ14)</f>
        <v>0</v>
      </c>
      <c r="AR15" s="175">
        <v>0</v>
      </c>
      <c r="AS15" s="172">
        <f>SUM(AS4:AS14)</f>
        <v>0</v>
      </c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50"/>
      <c r="C16" s="50"/>
      <c r="D16" s="50"/>
      <c r="E16" s="50"/>
      <c r="F16" s="50"/>
      <c r="G16" s="50"/>
      <c r="H16" s="50"/>
      <c r="I16" s="50"/>
      <c r="J16" s="51"/>
      <c r="K16" s="28"/>
      <c r="L16" s="23"/>
      <c r="M16" s="23"/>
      <c r="N16" s="23"/>
      <c r="O16" s="23"/>
      <c r="P16" s="50"/>
      <c r="Q16" s="50"/>
      <c r="R16" s="53"/>
      <c r="S16" s="50"/>
      <c r="T16" s="50"/>
      <c r="U16" s="23"/>
      <c r="V16" s="23"/>
      <c r="W16" s="28"/>
      <c r="X16" s="50"/>
      <c r="Y16" s="50"/>
      <c r="Z16" s="50"/>
      <c r="AA16" s="50"/>
      <c r="AB16" s="50"/>
      <c r="AC16" s="50"/>
      <c r="AD16" s="50"/>
      <c r="AE16" s="50"/>
      <c r="AF16" s="51"/>
      <c r="AG16" s="28"/>
      <c r="AH16" s="23"/>
      <c r="AI16" s="23"/>
      <c r="AJ16" s="23"/>
      <c r="AK16" s="23"/>
      <c r="AL16" s="50"/>
      <c r="AM16" s="50"/>
      <c r="AN16" s="53"/>
      <c r="AO16" s="50"/>
      <c r="AP16" s="50"/>
      <c r="AQ16" s="23"/>
      <c r="AR16" s="23"/>
      <c r="AS16" s="28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176" t="s">
        <v>148</v>
      </c>
      <c r="C17" s="177"/>
      <c r="D17" s="178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3"/>
      <c r="L17" s="18" t="s">
        <v>28</v>
      </c>
      <c r="M17" s="18" t="s">
        <v>29</v>
      </c>
      <c r="N17" s="18" t="s">
        <v>149</v>
      </c>
      <c r="O17" s="18" t="s">
        <v>150</v>
      </c>
      <c r="Q17" s="53"/>
      <c r="R17" s="53" t="s">
        <v>54</v>
      </c>
      <c r="S17" s="53"/>
      <c r="T17" s="164" t="s">
        <v>61</v>
      </c>
      <c r="U17" s="23"/>
      <c r="V17" s="28"/>
      <c r="W17" s="28"/>
      <c r="X17" s="179"/>
      <c r="Y17" s="179"/>
      <c r="Z17" s="179"/>
      <c r="AA17" s="179"/>
      <c r="AB17" s="179"/>
      <c r="AC17" s="53"/>
      <c r="AD17" s="53"/>
      <c r="AE17" s="53"/>
      <c r="AF17" s="50"/>
      <c r="AG17" s="50"/>
      <c r="AH17" s="50"/>
      <c r="AI17" s="50"/>
      <c r="AJ17" s="50"/>
      <c r="AK17" s="50"/>
      <c r="AM17" s="28"/>
      <c r="AN17" s="179"/>
      <c r="AO17" s="179"/>
      <c r="AP17" s="179"/>
      <c r="AQ17" s="179"/>
      <c r="AR17" s="179"/>
      <c r="AS17" s="179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x14ac:dyDescent="0.25">
      <c r="A18" s="50"/>
      <c r="B18" s="56" t="s">
        <v>12</v>
      </c>
      <c r="C18" s="12"/>
      <c r="D18" s="58"/>
      <c r="E18" s="180">
        <v>269</v>
      </c>
      <c r="F18" s="180">
        <v>3</v>
      </c>
      <c r="G18" s="180">
        <v>26</v>
      </c>
      <c r="H18" s="180">
        <v>121</v>
      </c>
      <c r="I18" s="180">
        <v>1345</v>
      </c>
      <c r="J18" s="181">
        <v>0.63500000000000001</v>
      </c>
      <c r="K18" s="50">
        <f>PRODUCT(I18/J18)</f>
        <v>2118.1102362204724</v>
      </c>
      <c r="L18" s="182">
        <f>PRODUCT((F18+G18)/E18)</f>
        <v>0.10780669144981413</v>
      </c>
      <c r="M18" s="182">
        <f>PRODUCT(H18/E18)</f>
        <v>0.44981412639405205</v>
      </c>
      <c r="N18" s="182">
        <f>PRODUCT((F18+G18+H18)/E18)</f>
        <v>0.55762081784386619</v>
      </c>
      <c r="O18" s="182">
        <f>PRODUCT(I18/E18)</f>
        <v>5</v>
      </c>
      <c r="Q18" s="53"/>
      <c r="R18" s="53"/>
      <c r="S18" s="53"/>
      <c r="T18" s="164" t="s">
        <v>66</v>
      </c>
      <c r="U18" s="50"/>
      <c r="V18" s="50"/>
      <c r="W18" s="50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0"/>
      <c r="AL18" s="50"/>
      <c r="AM18" s="50"/>
      <c r="AN18" s="53"/>
      <c r="AO18" s="53"/>
      <c r="AP18" s="53"/>
      <c r="AQ18" s="53"/>
      <c r="AR18" s="53"/>
      <c r="AS18" s="53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x14ac:dyDescent="0.25">
      <c r="A19" s="50"/>
      <c r="B19" s="183" t="s">
        <v>65</v>
      </c>
      <c r="C19" s="184"/>
      <c r="D19" s="185"/>
      <c r="E19" s="180">
        <f>PRODUCT(E15+Q15)</f>
        <v>230</v>
      </c>
      <c r="F19" s="180">
        <f>PRODUCT(F15+R15)</f>
        <v>1</v>
      </c>
      <c r="G19" s="180">
        <f>PRODUCT(G15+S15)</f>
        <v>41</v>
      </c>
      <c r="H19" s="180">
        <f>PRODUCT(H15+T15)</f>
        <v>222</v>
      </c>
      <c r="I19" s="180">
        <f>PRODUCT(I15+U15)</f>
        <v>1073</v>
      </c>
      <c r="J19" s="181">
        <f>PRODUCT(I19/K19)</f>
        <v>0.67399497487437188</v>
      </c>
      <c r="K19" s="50">
        <f>PRODUCT(K15+W15)</f>
        <v>1592</v>
      </c>
      <c r="L19" s="182">
        <f>PRODUCT((F19+G19)/E19)</f>
        <v>0.18260869565217391</v>
      </c>
      <c r="M19" s="182">
        <f>PRODUCT(H19/E19)</f>
        <v>0.9652173913043478</v>
      </c>
      <c r="N19" s="182">
        <f>PRODUCT((F19+G19+H19)/E19)</f>
        <v>1.1478260869565218</v>
      </c>
      <c r="O19" s="182">
        <f>PRODUCT(I19/E19)</f>
        <v>4.6652173913043482</v>
      </c>
      <c r="Q19" s="53"/>
      <c r="R19" s="53"/>
      <c r="S19" s="53"/>
      <c r="T19" s="164" t="s">
        <v>55</v>
      </c>
      <c r="U19" s="50"/>
      <c r="V19" s="50"/>
      <c r="W19" s="50"/>
      <c r="X19" s="50"/>
      <c r="Y19" s="50"/>
      <c r="Z19" s="50"/>
      <c r="AA19" s="50"/>
      <c r="AB19" s="50"/>
      <c r="AC19" s="53"/>
      <c r="AD19" s="53"/>
      <c r="AE19" s="53"/>
      <c r="AF19" s="53"/>
      <c r="AG19" s="53"/>
      <c r="AH19" s="53"/>
      <c r="AI19" s="53"/>
      <c r="AJ19" s="53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x14ac:dyDescent="0.25">
      <c r="A20" s="50"/>
      <c r="B20" s="186" t="s">
        <v>145</v>
      </c>
      <c r="C20" s="187"/>
      <c r="D20" s="188"/>
      <c r="E20" s="180">
        <f>PRODUCT(AA15+AM15)</f>
        <v>0</v>
      </c>
      <c r="F20" s="180">
        <f>PRODUCT(AB15+AN15)</f>
        <v>0</v>
      </c>
      <c r="G20" s="180">
        <f>PRODUCT(AC15+AO15)</f>
        <v>0</v>
      </c>
      <c r="H20" s="180">
        <f>PRODUCT(AD15+AP15)</f>
        <v>0</v>
      </c>
      <c r="I20" s="180">
        <f>PRODUCT(AE15+AQ15)</f>
        <v>0</v>
      </c>
      <c r="J20" s="181">
        <v>0</v>
      </c>
      <c r="K20" s="23">
        <v>0</v>
      </c>
      <c r="L20" s="182">
        <v>0</v>
      </c>
      <c r="M20" s="182">
        <v>0</v>
      </c>
      <c r="N20" s="182">
        <v>0</v>
      </c>
      <c r="O20" s="182">
        <v>0</v>
      </c>
      <c r="Q20" s="53"/>
      <c r="R20" s="53"/>
      <c r="S20" s="50"/>
      <c r="T20" s="164" t="s">
        <v>56</v>
      </c>
      <c r="U20" s="23"/>
      <c r="V20" s="23"/>
      <c r="W20" s="50"/>
      <c r="X20" s="50"/>
      <c r="Y20" s="50"/>
      <c r="Z20" s="50"/>
      <c r="AA20" s="50"/>
      <c r="AB20" s="50"/>
      <c r="AC20" s="53"/>
      <c r="AD20" s="53"/>
      <c r="AE20" s="53"/>
      <c r="AF20" s="53"/>
      <c r="AG20" s="53"/>
      <c r="AH20" s="53"/>
      <c r="AI20" s="53"/>
      <c r="AJ20" s="53"/>
      <c r="AK20" s="50"/>
      <c r="AL20" s="23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x14ac:dyDescent="0.25">
      <c r="A21" s="50"/>
      <c r="B21" s="189" t="s">
        <v>147</v>
      </c>
      <c r="C21" s="135"/>
      <c r="D21" s="190"/>
      <c r="E21" s="180">
        <f>SUM(E18:E20)</f>
        <v>499</v>
      </c>
      <c r="F21" s="180">
        <f t="shared" ref="F21:I21" si="0">SUM(F18:F20)</f>
        <v>4</v>
      </c>
      <c r="G21" s="180">
        <f t="shared" si="0"/>
        <v>67</v>
      </c>
      <c r="H21" s="180">
        <f t="shared" si="0"/>
        <v>343</v>
      </c>
      <c r="I21" s="180">
        <f t="shared" si="0"/>
        <v>2418</v>
      </c>
      <c r="J21" s="181">
        <f>PRODUCT(I21/K21)</f>
        <v>0.65173265645692557</v>
      </c>
      <c r="K21" s="50">
        <f>SUM(K18:K20)</f>
        <v>3710.1102362204724</v>
      </c>
      <c r="L21" s="182">
        <f>PRODUCT((F21+G21)/E21)</f>
        <v>0.14228456913827656</v>
      </c>
      <c r="M21" s="182">
        <f>PRODUCT(H21/E21)</f>
        <v>0.68737474949899802</v>
      </c>
      <c r="N21" s="182">
        <f>PRODUCT((F21+G21+H21)/E21)</f>
        <v>0.8296593186372746</v>
      </c>
      <c r="O21" s="182">
        <f>PRODUCT(I21/E21)</f>
        <v>4.8456913827655308</v>
      </c>
      <c r="Q21" s="23"/>
      <c r="R21" s="23"/>
      <c r="S21" s="23"/>
      <c r="T21" s="164" t="s">
        <v>57</v>
      </c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3"/>
      <c r="AF21" s="53"/>
      <c r="AG21" s="53"/>
      <c r="AH21" s="53"/>
      <c r="AI21" s="53"/>
      <c r="AJ21" s="53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ht="14.25" x14ac:dyDescent="0.2">
      <c r="A22" s="50"/>
      <c r="B22" s="50"/>
      <c r="C22" s="50"/>
      <c r="D22" s="50"/>
      <c r="E22" s="23"/>
      <c r="F22" s="23"/>
      <c r="G22" s="23"/>
      <c r="H22" s="23"/>
      <c r="I22" s="23"/>
      <c r="J22" s="50"/>
      <c r="K22" s="50"/>
      <c r="L22" s="23"/>
      <c r="M22" s="23"/>
      <c r="N22" s="23"/>
      <c r="O22" s="23"/>
      <c r="P22" s="50"/>
      <c r="Q22" s="50"/>
      <c r="R22" s="50"/>
      <c r="S22" s="50"/>
      <c r="T22" s="164" t="s">
        <v>62</v>
      </c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3"/>
      <c r="AF22" s="53"/>
      <c r="AG22" s="53"/>
      <c r="AH22" s="53"/>
      <c r="AI22" s="53"/>
      <c r="AJ22" s="53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ht="14.25" x14ac:dyDescent="0.2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 t="s">
        <v>153</v>
      </c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3"/>
      <c r="AF23" s="53"/>
      <c r="AG23" s="53"/>
      <c r="AH23" s="53"/>
      <c r="AI23" s="53"/>
      <c r="AJ23" s="53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ht="14.25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3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3"/>
      <c r="AF24" s="53"/>
      <c r="AG24" s="53"/>
      <c r="AH24" s="53"/>
      <c r="AI24" s="53"/>
      <c r="AJ24" s="53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ht="14.25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3"/>
      <c r="AF25" s="53"/>
      <c r="AG25" s="53"/>
      <c r="AH25" s="53"/>
      <c r="AI25" s="53"/>
      <c r="AJ25" s="53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ht="14.25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3"/>
      <c r="AF26" s="53"/>
      <c r="AG26" s="53"/>
      <c r="AH26" s="53"/>
      <c r="AI26" s="53"/>
      <c r="AJ26" s="53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ht="14.25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3"/>
      <c r="AF27" s="53"/>
      <c r="AG27" s="53"/>
      <c r="AH27" s="53"/>
      <c r="AI27" s="53"/>
      <c r="AJ27" s="53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ht="14.25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3"/>
      <c r="AF28" s="53"/>
      <c r="AG28" s="53"/>
      <c r="AH28" s="53"/>
      <c r="AI28" s="53"/>
      <c r="AJ28" s="53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ht="14.25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3"/>
      <c r="AF29" s="53"/>
      <c r="AG29" s="53"/>
      <c r="AH29" s="53"/>
      <c r="AI29" s="53"/>
      <c r="AJ29" s="53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3"/>
      <c r="AF30" s="53"/>
      <c r="AG30" s="53"/>
      <c r="AH30" s="53"/>
      <c r="AI30" s="53"/>
      <c r="AJ30" s="53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3"/>
      <c r="AF31" s="53"/>
      <c r="AG31" s="53"/>
      <c r="AH31" s="53"/>
      <c r="AI31" s="53"/>
      <c r="AJ31" s="53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3"/>
      <c r="AF32" s="53"/>
      <c r="AG32" s="53"/>
      <c r="AH32" s="53"/>
      <c r="AI32" s="53"/>
      <c r="AJ32" s="53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3"/>
      <c r="AF33" s="53"/>
      <c r="AG33" s="53"/>
      <c r="AH33" s="53"/>
      <c r="AI33" s="53"/>
      <c r="AJ33" s="53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3"/>
      <c r="AF34" s="53"/>
      <c r="AG34" s="53"/>
      <c r="AH34" s="53"/>
      <c r="AI34" s="53"/>
      <c r="AJ34" s="53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3"/>
      <c r="AF35" s="53"/>
      <c r="AG35" s="53"/>
      <c r="AH35" s="53"/>
      <c r="AI35" s="53"/>
      <c r="AJ35" s="53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3"/>
      <c r="AF36" s="53"/>
      <c r="AG36" s="53"/>
      <c r="AH36" s="53"/>
      <c r="AI36" s="53"/>
      <c r="AJ36" s="53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3"/>
      <c r="AF37" s="53"/>
      <c r="AG37" s="53"/>
      <c r="AH37" s="53"/>
      <c r="AI37" s="53"/>
      <c r="AJ37" s="53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3"/>
      <c r="AF38" s="53"/>
      <c r="AG38" s="53"/>
      <c r="AH38" s="53"/>
      <c r="AI38" s="53"/>
      <c r="AJ38" s="53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3"/>
      <c r="AF39" s="53"/>
      <c r="AG39" s="53"/>
      <c r="AH39" s="53"/>
      <c r="AI39" s="53"/>
      <c r="AJ39" s="53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3"/>
      <c r="AF40" s="53"/>
      <c r="AG40" s="53"/>
      <c r="AH40" s="53"/>
      <c r="AI40" s="53"/>
      <c r="AJ40" s="53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3"/>
      <c r="AF41" s="53"/>
      <c r="AG41" s="53"/>
      <c r="AH41" s="53"/>
      <c r="AI41" s="53"/>
      <c r="AJ41" s="53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3"/>
      <c r="AF42" s="53"/>
      <c r="AG42" s="53"/>
      <c r="AH42" s="53"/>
      <c r="AI42" s="53"/>
      <c r="AJ42" s="53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3"/>
      <c r="AF43" s="53"/>
      <c r="AG43" s="53"/>
      <c r="AH43" s="53"/>
      <c r="AI43" s="53"/>
      <c r="AJ43" s="53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3"/>
      <c r="AF44" s="53"/>
      <c r="AG44" s="53"/>
      <c r="AH44" s="53"/>
      <c r="AI44" s="53"/>
      <c r="AJ44" s="53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3"/>
      <c r="AF45" s="53"/>
      <c r="AG45" s="53"/>
      <c r="AH45" s="53"/>
      <c r="AI45" s="53"/>
      <c r="AJ45" s="53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3"/>
      <c r="AF46" s="53"/>
      <c r="AG46" s="53"/>
      <c r="AH46" s="53"/>
      <c r="AI46" s="53"/>
      <c r="AJ46" s="53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3"/>
      <c r="AF47" s="53"/>
      <c r="AG47" s="53"/>
      <c r="AH47" s="53"/>
      <c r="AI47" s="53"/>
      <c r="AJ47" s="53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3"/>
      <c r="AF48" s="53"/>
      <c r="AG48" s="53"/>
      <c r="AH48" s="53"/>
      <c r="AI48" s="53"/>
      <c r="AJ48" s="53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3"/>
      <c r="AF49" s="53"/>
      <c r="AG49" s="53"/>
      <c r="AH49" s="53"/>
      <c r="AI49" s="53"/>
      <c r="AJ49" s="53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3"/>
      <c r="AF50" s="53"/>
      <c r="AG50" s="53"/>
      <c r="AH50" s="53"/>
      <c r="AI50" s="53"/>
      <c r="AJ50" s="53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3"/>
      <c r="AF51" s="53"/>
      <c r="AG51" s="53"/>
      <c r="AH51" s="53"/>
      <c r="AI51" s="53"/>
      <c r="AJ51" s="53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3"/>
      <c r="AF52" s="53"/>
      <c r="AG52" s="53"/>
      <c r="AH52" s="53"/>
      <c r="AI52" s="53"/>
      <c r="AJ52" s="53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3"/>
      <c r="AF53" s="53"/>
      <c r="AG53" s="53"/>
      <c r="AH53" s="53"/>
      <c r="AI53" s="53"/>
      <c r="AJ53" s="53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3"/>
      <c r="AF54" s="53"/>
      <c r="AG54" s="53"/>
      <c r="AH54" s="53"/>
      <c r="AI54" s="53"/>
      <c r="AJ54" s="53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3"/>
      <c r="AF55" s="53"/>
      <c r="AG55" s="53"/>
      <c r="AH55" s="53"/>
      <c r="AI55" s="53"/>
      <c r="AJ55" s="53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3"/>
      <c r="AF56" s="53"/>
      <c r="AG56" s="53"/>
      <c r="AH56" s="53"/>
      <c r="AI56" s="53"/>
      <c r="AJ56" s="53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3"/>
      <c r="AF57" s="53"/>
      <c r="AG57" s="53"/>
      <c r="AH57" s="53"/>
      <c r="AI57" s="53"/>
      <c r="AJ57" s="53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3"/>
      <c r="AF58" s="53"/>
      <c r="AG58" s="53"/>
      <c r="AH58" s="53"/>
      <c r="AI58" s="53"/>
      <c r="AJ58" s="53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3"/>
      <c r="AF59" s="53"/>
      <c r="AG59" s="53"/>
      <c r="AH59" s="53"/>
      <c r="AI59" s="53"/>
      <c r="AJ59" s="53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J60" s="50"/>
      <c r="K60" s="50"/>
      <c r="L60"/>
      <c r="M60"/>
      <c r="N60"/>
      <c r="O60"/>
      <c r="P6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3"/>
      <c r="AF60" s="53"/>
      <c r="AG60" s="53"/>
      <c r="AH60" s="53"/>
      <c r="AI60" s="53"/>
      <c r="AJ60" s="53"/>
      <c r="AK60" s="50"/>
      <c r="AL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J61" s="50"/>
      <c r="K61" s="50"/>
      <c r="L61"/>
      <c r="M61"/>
      <c r="N61"/>
      <c r="O61"/>
      <c r="P61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3"/>
      <c r="AF61" s="53"/>
      <c r="AG61" s="53"/>
      <c r="AH61" s="53"/>
      <c r="AI61" s="53"/>
      <c r="AJ61" s="53"/>
      <c r="AK61" s="50"/>
      <c r="AL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J62" s="50"/>
      <c r="K62" s="50"/>
      <c r="L62"/>
      <c r="M62"/>
      <c r="N62"/>
      <c r="O62"/>
      <c r="P62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3"/>
      <c r="AF62" s="53"/>
      <c r="AG62" s="53"/>
      <c r="AH62" s="53"/>
      <c r="AI62" s="53"/>
      <c r="AJ62" s="53"/>
      <c r="AK62" s="50"/>
      <c r="AL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J63" s="50"/>
      <c r="K63" s="50"/>
      <c r="L63"/>
      <c r="M63"/>
      <c r="N63"/>
      <c r="O63"/>
      <c r="P63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3"/>
      <c r="AF63" s="53"/>
      <c r="AG63" s="53"/>
      <c r="AH63" s="53"/>
      <c r="AI63" s="53"/>
      <c r="AJ63" s="53"/>
      <c r="AK63" s="50"/>
      <c r="AL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J64" s="50"/>
      <c r="K64" s="50"/>
      <c r="L64"/>
      <c r="M64"/>
      <c r="N64"/>
      <c r="O64"/>
      <c r="P64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3"/>
      <c r="AF64" s="53"/>
      <c r="AG64" s="53"/>
      <c r="AH64" s="53"/>
      <c r="AI64" s="53"/>
      <c r="AJ64" s="53"/>
      <c r="AK64" s="50"/>
      <c r="AL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J65" s="50"/>
      <c r="K65" s="50"/>
      <c r="L65"/>
      <c r="M65"/>
      <c r="N65"/>
      <c r="O65"/>
      <c r="P65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3"/>
      <c r="AF65" s="53"/>
      <c r="AG65" s="53"/>
      <c r="AH65" s="53"/>
      <c r="AI65" s="53"/>
      <c r="AJ65" s="53"/>
      <c r="AK65" s="50"/>
      <c r="AL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J66" s="50"/>
      <c r="K66" s="50"/>
      <c r="L66"/>
      <c r="M66"/>
      <c r="N66"/>
      <c r="O66"/>
      <c r="P66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3"/>
      <c r="AF66" s="53"/>
      <c r="AG66" s="53"/>
      <c r="AH66" s="53"/>
      <c r="AI66" s="53"/>
      <c r="AJ66" s="53"/>
      <c r="AK66" s="50"/>
      <c r="AL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J67" s="50"/>
      <c r="K67" s="50"/>
      <c r="L67"/>
      <c r="M67"/>
      <c r="N67"/>
      <c r="O67"/>
      <c r="P67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3"/>
      <c r="AF67" s="53"/>
      <c r="AG67" s="53"/>
      <c r="AH67" s="53"/>
      <c r="AI67" s="53"/>
      <c r="AJ67" s="53"/>
      <c r="AK67" s="50"/>
      <c r="AL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3"/>
      <c r="AF68" s="53"/>
      <c r="AG68" s="53"/>
      <c r="AH68" s="53"/>
      <c r="AI68" s="53"/>
      <c r="AJ68" s="53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3"/>
      <c r="AF69" s="53"/>
      <c r="AG69" s="53"/>
      <c r="AH69" s="53"/>
      <c r="AI69" s="53"/>
      <c r="AJ69" s="53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3"/>
      <c r="AF70" s="53"/>
      <c r="AG70" s="53"/>
      <c r="AH70" s="53"/>
      <c r="AI70" s="53"/>
      <c r="AJ70" s="53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3"/>
      <c r="AF71" s="53"/>
      <c r="AG71" s="53"/>
      <c r="AH71" s="53"/>
      <c r="AI71" s="53"/>
      <c r="AJ71" s="53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3"/>
      <c r="AF72" s="53"/>
      <c r="AG72" s="53"/>
      <c r="AH72" s="53"/>
      <c r="AI72" s="53"/>
      <c r="AJ72" s="53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3"/>
      <c r="AF73" s="53"/>
      <c r="AG73" s="53"/>
      <c r="AH73" s="53"/>
      <c r="AI73" s="53"/>
      <c r="AJ73" s="53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3"/>
      <c r="AF74" s="53"/>
      <c r="AG74" s="53"/>
      <c r="AH74" s="53"/>
      <c r="AI74" s="53"/>
      <c r="AJ74" s="53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3"/>
      <c r="AF75" s="53"/>
      <c r="AG75" s="53"/>
      <c r="AH75" s="53"/>
      <c r="AI75" s="53"/>
      <c r="AJ75" s="53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3"/>
      <c r="AF76" s="53"/>
      <c r="AG76" s="53"/>
      <c r="AH76" s="53"/>
      <c r="AI76" s="53"/>
      <c r="AJ76" s="53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3"/>
      <c r="AF77" s="53"/>
      <c r="AG77" s="53"/>
      <c r="AH77" s="53"/>
      <c r="AI77" s="53"/>
      <c r="AJ77" s="53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3"/>
      <c r="AF78" s="53"/>
      <c r="AG78" s="53"/>
      <c r="AH78" s="53"/>
      <c r="AI78" s="53"/>
      <c r="AJ78" s="53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3"/>
      <c r="AF79" s="53"/>
      <c r="AG79" s="53"/>
      <c r="AH79" s="53"/>
      <c r="AI79" s="53"/>
      <c r="AJ79" s="53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3"/>
      <c r="AF80" s="53"/>
      <c r="AG80" s="53"/>
      <c r="AH80" s="53"/>
      <c r="AI80" s="53"/>
      <c r="AJ80" s="53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J81" s="50"/>
      <c r="K81" s="50"/>
      <c r="L81"/>
      <c r="M81"/>
      <c r="N81"/>
      <c r="O81"/>
      <c r="P81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3"/>
      <c r="AF81" s="53"/>
      <c r="AG81" s="53"/>
      <c r="AH81" s="53"/>
      <c r="AI81" s="53"/>
      <c r="AJ81" s="53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J82" s="50"/>
      <c r="K82" s="50"/>
      <c r="L82"/>
      <c r="M82"/>
      <c r="N82"/>
      <c r="O82"/>
      <c r="P82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3"/>
      <c r="AF82" s="53"/>
      <c r="AG82" s="53"/>
      <c r="AH82" s="53"/>
      <c r="AI82" s="53"/>
      <c r="AJ82" s="53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L83"/>
      <c r="M83"/>
      <c r="N83"/>
      <c r="O83"/>
      <c r="P83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3"/>
      <c r="AF83" s="53"/>
      <c r="AG83" s="53"/>
      <c r="AH83" s="53"/>
      <c r="AI83" s="53"/>
      <c r="AJ83" s="53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L84"/>
      <c r="M84"/>
      <c r="N84"/>
      <c r="O84"/>
      <c r="P84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3"/>
      <c r="AF84" s="53"/>
      <c r="AG84" s="53"/>
      <c r="AH84" s="53"/>
      <c r="AI84" s="53"/>
      <c r="AJ84" s="53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L85"/>
      <c r="M85"/>
      <c r="N85"/>
      <c r="O85"/>
      <c r="P85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3"/>
      <c r="AF85" s="53"/>
      <c r="AG85" s="53"/>
      <c r="AH85" s="53"/>
      <c r="AI85" s="53"/>
      <c r="AJ85" s="53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L86"/>
      <c r="M86"/>
      <c r="N86"/>
      <c r="O86"/>
      <c r="P86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3"/>
      <c r="AF86" s="53"/>
      <c r="AG86" s="53"/>
      <c r="AH86" s="53"/>
      <c r="AI86" s="53"/>
      <c r="AJ86" s="53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L87"/>
      <c r="M87"/>
      <c r="N87"/>
      <c r="O87"/>
      <c r="P87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3"/>
      <c r="AF87" s="53"/>
      <c r="AG87" s="53"/>
      <c r="AH87" s="53"/>
      <c r="AI87" s="53"/>
      <c r="AJ87" s="53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L88"/>
      <c r="M88"/>
      <c r="N88"/>
      <c r="O88"/>
      <c r="P88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3"/>
      <c r="AF88" s="53"/>
      <c r="AG88" s="53"/>
      <c r="AH88" s="53"/>
      <c r="AI88" s="53"/>
      <c r="AJ88" s="53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L89"/>
      <c r="M89"/>
      <c r="N89"/>
      <c r="O89"/>
      <c r="P89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3"/>
      <c r="AF89" s="53"/>
      <c r="AG89" s="53"/>
      <c r="AH89" s="53"/>
      <c r="AI89" s="53"/>
      <c r="AJ89" s="53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L90"/>
      <c r="M90"/>
      <c r="N90"/>
      <c r="O90"/>
      <c r="P9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3"/>
      <c r="AF90" s="53"/>
      <c r="AG90" s="53"/>
      <c r="AH90" s="53"/>
      <c r="AI90" s="53"/>
      <c r="AJ90" s="53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3"/>
      <c r="AF91" s="53"/>
      <c r="AG91" s="53"/>
      <c r="AH91" s="53"/>
      <c r="AI91" s="53"/>
      <c r="AJ91" s="53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3"/>
      <c r="AF92" s="53"/>
      <c r="AG92" s="53"/>
      <c r="AH92" s="53"/>
      <c r="AI92" s="53"/>
      <c r="AJ92" s="53"/>
      <c r="AK92" s="50"/>
      <c r="AL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3"/>
      <c r="AF93" s="53"/>
      <c r="AG93" s="53"/>
      <c r="AH93" s="53"/>
      <c r="AI93" s="53"/>
      <c r="AJ93" s="53"/>
      <c r="AK93" s="50"/>
      <c r="AL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23"/>
      <c r="R94" s="23"/>
      <c r="S94" s="23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3"/>
      <c r="AF94" s="53"/>
      <c r="AG94" s="53"/>
      <c r="AH94" s="53"/>
      <c r="AI94" s="53"/>
      <c r="AJ94" s="53"/>
      <c r="AK94" s="50"/>
      <c r="AL94" s="23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23"/>
      <c r="R95" s="23"/>
      <c r="S95" s="23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3"/>
      <c r="AF95" s="53"/>
      <c r="AG95" s="53"/>
      <c r="AH95" s="53"/>
      <c r="AI95" s="53"/>
      <c r="AJ95" s="53"/>
      <c r="AK95" s="50"/>
      <c r="AL95" s="23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23"/>
      <c r="R96" s="23"/>
      <c r="S96" s="23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3"/>
      <c r="AF96" s="53"/>
      <c r="AG96" s="53"/>
      <c r="AH96" s="53"/>
      <c r="AI96" s="53"/>
      <c r="AJ96" s="53"/>
      <c r="AK96" s="50"/>
      <c r="AL96" s="23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23"/>
      <c r="R97" s="23"/>
      <c r="S97" s="23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3"/>
      <c r="AF97" s="53"/>
      <c r="AG97" s="53"/>
      <c r="AH97" s="53"/>
      <c r="AI97" s="53"/>
      <c r="AJ97" s="53"/>
      <c r="AK97" s="50"/>
      <c r="AL97" s="23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23"/>
      <c r="R98" s="23"/>
      <c r="S98" s="23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3"/>
      <c r="AF98" s="53"/>
      <c r="AG98" s="53"/>
      <c r="AH98" s="53"/>
      <c r="AI98" s="53"/>
      <c r="AJ98" s="53"/>
      <c r="AK98" s="50"/>
      <c r="AL98" s="23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23"/>
      <c r="R99" s="23"/>
      <c r="S99" s="23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3"/>
      <c r="AF99" s="53"/>
      <c r="AG99" s="53"/>
      <c r="AH99" s="53"/>
      <c r="AI99" s="53"/>
      <c r="AJ99" s="53"/>
      <c r="AK99" s="50"/>
      <c r="AL99" s="23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23"/>
      <c r="R100" s="23"/>
      <c r="S100" s="23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3"/>
      <c r="AF100" s="53"/>
      <c r="AG100" s="53"/>
      <c r="AH100" s="53"/>
      <c r="AI100" s="53"/>
      <c r="AJ100" s="53"/>
      <c r="AK100" s="50"/>
      <c r="AL100" s="23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23"/>
      <c r="R101" s="23"/>
      <c r="S101" s="23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3"/>
      <c r="AF101" s="53"/>
      <c r="AG101" s="53"/>
      <c r="AH101" s="53"/>
      <c r="AI101" s="53"/>
      <c r="AJ101" s="53"/>
      <c r="AK101" s="50"/>
      <c r="AL101" s="23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3"/>
      <c r="R102" s="23"/>
      <c r="S102" s="23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3"/>
      <c r="AF102" s="53"/>
      <c r="AG102" s="53"/>
      <c r="AH102" s="53"/>
      <c r="AI102" s="53"/>
      <c r="AJ102" s="53"/>
      <c r="AK102" s="50"/>
      <c r="AL102" s="23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3"/>
      <c r="R103" s="23"/>
      <c r="S103" s="23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3"/>
      <c r="AF103" s="53"/>
      <c r="AG103" s="53"/>
      <c r="AH103" s="53"/>
      <c r="AI103" s="53"/>
      <c r="AJ103" s="53"/>
      <c r="AK103" s="50"/>
      <c r="AL103" s="23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3"/>
      <c r="R104" s="23"/>
      <c r="S104" s="23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3"/>
      <c r="AF104" s="53"/>
      <c r="AG104" s="53"/>
      <c r="AH104" s="53"/>
      <c r="AI104" s="53"/>
      <c r="AJ104" s="53"/>
      <c r="AK104" s="50"/>
      <c r="AL104" s="23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3"/>
      <c r="R105" s="23"/>
      <c r="S105" s="23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3"/>
      <c r="AF105" s="53"/>
      <c r="AG105" s="53"/>
      <c r="AH105" s="53"/>
      <c r="AI105" s="53"/>
      <c r="AJ105" s="53"/>
      <c r="AK105" s="50"/>
      <c r="AL105" s="23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3"/>
      <c r="R106" s="23"/>
      <c r="S106" s="23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3"/>
      <c r="AF106" s="53"/>
      <c r="AG106" s="53"/>
      <c r="AH106" s="53"/>
      <c r="AI106" s="53"/>
      <c r="AJ106" s="53"/>
      <c r="AK106" s="50"/>
      <c r="AL106" s="23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3"/>
      <c r="R107" s="23"/>
      <c r="S107" s="23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3"/>
      <c r="AF107" s="53"/>
      <c r="AG107" s="53"/>
      <c r="AH107" s="53"/>
      <c r="AI107" s="53"/>
      <c r="AJ107" s="53"/>
      <c r="AK107" s="50"/>
      <c r="AL107" s="23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3"/>
      <c r="R108" s="23"/>
      <c r="S108" s="23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3"/>
      <c r="AF108" s="53"/>
      <c r="AG108" s="53"/>
      <c r="AH108" s="53"/>
      <c r="AI108" s="53"/>
      <c r="AJ108" s="53"/>
      <c r="AK108" s="50"/>
      <c r="AL108" s="23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3"/>
      <c r="R109" s="23"/>
      <c r="S109" s="23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3"/>
      <c r="AF109" s="53"/>
      <c r="AG109" s="53"/>
      <c r="AH109" s="53"/>
      <c r="AI109" s="53"/>
      <c r="AJ109" s="53"/>
      <c r="AK109" s="50"/>
      <c r="AL109" s="23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3"/>
      <c r="R110" s="23"/>
      <c r="S110" s="23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3"/>
      <c r="AF110" s="53"/>
      <c r="AG110" s="53"/>
      <c r="AH110" s="53"/>
      <c r="AI110" s="53"/>
      <c r="AJ110" s="53"/>
      <c r="AK110" s="50"/>
      <c r="AL110" s="23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3"/>
      <c r="R111" s="23"/>
      <c r="S111" s="23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3"/>
      <c r="AF111" s="53"/>
      <c r="AG111" s="53"/>
      <c r="AH111" s="53"/>
      <c r="AI111" s="53"/>
      <c r="AJ111" s="53"/>
      <c r="AK111" s="50"/>
      <c r="AL111" s="23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3"/>
      <c r="R112" s="23"/>
      <c r="S112" s="23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3"/>
      <c r="AF112" s="53"/>
      <c r="AG112" s="53"/>
      <c r="AH112" s="53"/>
      <c r="AI112" s="53"/>
      <c r="AJ112" s="53"/>
      <c r="AK112" s="50"/>
      <c r="AL112" s="23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3"/>
      <c r="R113" s="23"/>
      <c r="S113" s="23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3"/>
      <c r="AF113" s="53"/>
      <c r="AG113" s="53"/>
      <c r="AH113" s="53"/>
      <c r="AI113" s="53"/>
      <c r="AJ113" s="53"/>
      <c r="AK113" s="50"/>
      <c r="AL113" s="23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3"/>
      <c r="R114" s="23"/>
      <c r="S114" s="23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3"/>
      <c r="AF114" s="53"/>
      <c r="AG114" s="53"/>
      <c r="AH114" s="53"/>
      <c r="AI114" s="53"/>
      <c r="AJ114" s="53"/>
      <c r="AK114" s="50"/>
      <c r="AL114" s="23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3"/>
      <c r="R115" s="23"/>
      <c r="S115" s="23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3"/>
      <c r="AF115" s="53"/>
      <c r="AG115" s="53"/>
      <c r="AH115" s="53"/>
      <c r="AI115" s="53"/>
      <c r="AJ115" s="53"/>
      <c r="AK115" s="50"/>
      <c r="AL115" s="23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3"/>
      <c r="R116" s="23"/>
      <c r="S116" s="23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3"/>
      <c r="AF116" s="53"/>
      <c r="AG116" s="53"/>
      <c r="AH116" s="53"/>
      <c r="AI116" s="53"/>
      <c r="AJ116" s="53"/>
      <c r="AK116" s="50"/>
      <c r="AL116" s="23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3"/>
      <c r="R117" s="23"/>
      <c r="S117" s="23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3"/>
      <c r="AF117" s="53"/>
      <c r="AG117" s="53"/>
      <c r="AH117" s="53"/>
      <c r="AI117" s="53"/>
      <c r="AJ117" s="53"/>
      <c r="AK117" s="50"/>
      <c r="AL117" s="23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3"/>
      <c r="R118" s="23"/>
      <c r="S118" s="23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3"/>
      <c r="AF118" s="53"/>
      <c r="AG118" s="53"/>
      <c r="AH118" s="53"/>
      <c r="AI118" s="53"/>
      <c r="AJ118" s="53"/>
      <c r="AK118" s="50"/>
      <c r="AL118" s="23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3"/>
      <c r="R119" s="23"/>
      <c r="S119" s="23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3"/>
      <c r="AF119" s="53"/>
      <c r="AG119" s="53"/>
      <c r="AH119" s="53"/>
      <c r="AI119" s="53"/>
      <c r="AJ119" s="53"/>
      <c r="AK119" s="50"/>
      <c r="AL119" s="23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3"/>
      <c r="R120" s="23"/>
      <c r="S120" s="23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3"/>
      <c r="AF120" s="53"/>
      <c r="AG120" s="53"/>
      <c r="AH120" s="53"/>
      <c r="AI120" s="53"/>
      <c r="AJ120" s="53"/>
      <c r="AK120" s="50"/>
      <c r="AL120" s="23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3"/>
      <c r="R121" s="23"/>
      <c r="S121" s="23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3"/>
      <c r="AF121" s="53"/>
      <c r="AG121" s="53"/>
      <c r="AH121" s="53"/>
      <c r="AI121" s="53"/>
      <c r="AJ121" s="53"/>
      <c r="AK121" s="50"/>
      <c r="AL121" s="23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3"/>
      <c r="R122" s="23"/>
      <c r="S122" s="23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3"/>
      <c r="AF122" s="53"/>
      <c r="AG122" s="53"/>
      <c r="AH122" s="53"/>
      <c r="AI122" s="53"/>
      <c r="AJ122" s="53"/>
      <c r="AK122" s="50"/>
      <c r="AL122" s="23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3"/>
      <c r="R123" s="23"/>
      <c r="S123" s="23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3"/>
      <c r="AF123" s="53"/>
      <c r="AG123" s="53"/>
      <c r="AH123" s="53"/>
      <c r="AI123" s="53"/>
      <c r="AJ123" s="53"/>
      <c r="AK123" s="50"/>
      <c r="AL123" s="23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3"/>
      <c r="R124" s="23"/>
      <c r="S124" s="23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3"/>
      <c r="AF124" s="53"/>
      <c r="AG124" s="53"/>
      <c r="AH124" s="53"/>
      <c r="AI124" s="53"/>
      <c r="AJ124" s="53"/>
      <c r="AK124" s="50"/>
      <c r="AL124" s="23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3"/>
      <c r="R125" s="23"/>
      <c r="S125" s="23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3"/>
      <c r="AF125" s="53"/>
      <c r="AG125" s="53"/>
      <c r="AH125" s="53"/>
      <c r="AI125" s="53"/>
      <c r="AJ125" s="53"/>
      <c r="AK125" s="50"/>
      <c r="AL125" s="23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3"/>
      <c r="R126" s="23"/>
      <c r="S126" s="23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3"/>
      <c r="AF126" s="53"/>
      <c r="AG126" s="53"/>
      <c r="AH126" s="53"/>
      <c r="AI126" s="53"/>
      <c r="AJ126" s="53"/>
      <c r="AK126" s="50"/>
      <c r="AL126" s="23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3"/>
      <c r="R127" s="23"/>
      <c r="S127" s="23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3"/>
      <c r="AF127" s="53"/>
      <c r="AG127" s="53"/>
      <c r="AH127" s="53"/>
      <c r="AI127" s="53"/>
      <c r="AJ127" s="53"/>
      <c r="AK127" s="50"/>
      <c r="AL127" s="23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3"/>
      <c r="R128" s="23"/>
      <c r="S128" s="23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3"/>
      <c r="AF128" s="53"/>
      <c r="AG128" s="53"/>
      <c r="AH128" s="53"/>
      <c r="AI128" s="53"/>
      <c r="AJ128" s="53"/>
      <c r="AK128" s="50"/>
      <c r="AL128" s="23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3"/>
      <c r="R129" s="23"/>
      <c r="S129" s="23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3"/>
      <c r="AF129" s="53"/>
      <c r="AG129" s="53"/>
      <c r="AH129" s="53"/>
      <c r="AI129" s="53"/>
      <c r="AJ129" s="53"/>
      <c r="AK129" s="50"/>
      <c r="AL129" s="23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3"/>
      <c r="R130" s="23"/>
      <c r="S130" s="23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3"/>
      <c r="AF130" s="53"/>
      <c r="AG130" s="53"/>
      <c r="AH130" s="53"/>
      <c r="AI130" s="53"/>
      <c r="AJ130" s="53"/>
      <c r="AK130" s="50"/>
      <c r="AL130" s="23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3"/>
      <c r="R131" s="23"/>
      <c r="S131" s="23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3"/>
      <c r="AF131" s="53"/>
      <c r="AG131" s="53"/>
      <c r="AH131" s="53"/>
      <c r="AI131" s="53"/>
      <c r="AJ131" s="53"/>
      <c r="AK131" s="50"/>
      <c r="AL131" s="23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3"/>
      <c r="R132" s="23"/>
      <c r="S132" s="23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3"/>
      <c r="AF132" s="53"/>
      <c r="AG132" s="53"/>
      <c r="AH132" s="53"/>
      <c r="AI132" s="53"/>
      <c r="AJ132" s="53"/>
      <c r="AK132" s="50"/>
      <c r="AL132" s="23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3"/>
      <c r="R133" s="23"/>
      <c r="S133" s="23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3"/>
      <c r="AF133" s="53"/>
      <c r="AG133" s="53"/>
      <c r="AH133" s="53"/>
      <c r="AI133" s="53"/>
      <c r="AJ133" s="53"/>
      <c r="AK133" s="50"/>
      <c r="AL133" s="23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3"/>
      <c r="R134" s="23"/>
      <c r="S134" s="23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3"/>
      <c r="AF134" s="53"/>
      <c r="AG134" s="53"/>
      <c r="AH134" s="53"/>
      <c r="AI134" s="53"/>
      <c r="AJ134" s="53"/>
      <c r="AK134" s="50"/>
      <c r="AL134" s="23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3"/>
      <c r="R135" s="23"/>
      <c r="S135" s="23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3"/>
      <c r="AF135" s="53"/>
      <c r="AG135" s="53"/>
      <c r="AH135" s="53"/>
      <c r="AI135" s="53"/>
      <c r="AJ135" s="53"/>
      <c r="AK135" s="50"/>
      <c r="AL135" s="23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3"/>
      <c r="R136" s="23"/>
      <c r="S136" s="23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3"/>
      <c r="AF136" s="53"/>
      <c r="AG136" s="53"/>
      <c r="AH136" s="53"/>
      <c r="AI136" s="53"/>
      <c r="AJ136" s="53"/>
      <c r="AK136" s="50"/>
      <c r="AL136" s="23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3"/>
      <c r="R137" s="23"/>
      <c r="S137" s="23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3"/>
      <c r="AF137" s="53"/>
      <c r="AG137" s="53"/>
      <c r="AH137" s="53"/>
      <c r="AI137" s="53"/>
      <c r="AJ137" s="53"/>
      <c r="AK137" s="50"/>
      <c r="AL137" s="23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3"/>
      <c r="R138" s="23"/>
      <c r="S138" s="23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3"/>
      <c r="AF138" s="53"/>
      <c r="AG138" s="53"/>
      <c r="AH138" s="53"/>
      <c r="AI138" s="53"/>
      <c r="AJ138" s="53"/>
      <c r="AK138" s="50"/>
      <c r="AL138" s="23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3"/>
      <c r="R139" s="23"/>
      <c r="S139" s="23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3"/>
      <c r="AF139" s="53"/>
      <c r="AG139" s="53"/>
      <c r="AH139" s="53"/>
      <c r="AI139" s="53"/>
      <c r="AJ139" s="53"/>
      <c r="AK139" s="50"/>
      <c r="AL139" s="23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3"/>
      <c r="R140" s="23"/>
      <c r="S140" s="23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3"/>
      <c r="AF140" s="53"/>
      <c r="AG140" s="53"/>
      <c r="AH140" s="53"/>
      <c r="AI140" s="53"/>
      <c r="AJ140" s="53"/>
      <c r="AK140" s="50"/>
      <c r="AL140" s="23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3"/>
      <c r="R141" s="23"/>
      <c r="S141" s="23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3"/>
      <c r="AF141" s="53"/>
      <c r="AG141" s="53"/>
      <c r="AH141" s="53"/>
      <c r="AI141" s="53"/>
      <c r="AJ141" s="53"/>
      <c r="AK141" s="50"/>
      <c r="AL141" s="23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3"/>
      <c r="R142" s="23"/>
      <c r="S142" s="23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3"/>
      <c r="AF142" s="53"/>
      <c r="AG142" s="53"/>
      <c r="AH142" s="53"/>
      <c r="AI142" s="53"/>
      <c r="AJ142" s="53"/>
      <c r="AK142" s="50"/>
      <c r="AL142" s="23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3"/>
      <c r="R143" s="23"/>
      <c r="S143" s="23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3"/>
      <c r="AF143" s="53"/>
      <c r="AG143" s="53"/>
      <c r="AH143" s="53"/>
      <c r="AI143" s="53"/>
      <c r="AJ143" s="53"/>
      <c r="AK143" s="50"/>
      <c r="AL143" s="23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3"/>
      <c r="R144" s="23"/>
      <c r="S144" s="23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3"/>
      <c r="AF144" s="53"/>
      <c r="AG144" s="53"/>
      <c r="AH144" s="53"/>
      <c r="AI144" s="53"/>
      <c r="AJ144" s="53"/>
      <c r="AK144" s="50"/>
      <c r="AL144" s="23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3"/>
      <c r="R145" s="23"/>
      <c r="S145" s="23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3"/>
      <c r="AF145" s="53"/>
      <c r="AG145" s="53"/>
      <c r="AH145" s="53"/>
      <c r="AI145" s="53"/>
      <c r="AJ145" s="53"/>
      <c r="AK145" s="50"/>
      <c r="AL145" s="23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3"/>
      <c r="R146" s="23"/>
      <c r="S146" s="23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3"/>
      <c r="AF146" s="53"/>
      <c r="AG146" s="53"/>
      <c r="AH146" s="53"/>
      <c r="AI146" s="53"/>
      <c r="AJ146" s="53"/>
      <c r="AK146" s="50"/>
      <c r="AL146" s="23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3"/>
      <c r="R147" s="23"/>
      <c r="S147" s="23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3"/>
      <c r="AF147" s="53"/>
      <c r="AG147" s="53"/>
      <c r="AH147" s="53"/>
      <c r="AI147" s="53"/>
      <c r="AJ147" s="53"/>
      <c r="AK147" s="50"/>
      <c r="AL147" s="23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3"/>
      <c r="R148" s="23"/>
      <c r="S148" s="23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3"/>
      <c r="AF148" s="53"/>
      <c r="AG148" s="53"/>
      <c r="AH148" s="53"/>
      <c r="AI148" s="53"/>
      <c r="AJ148" s="53"/>
      <c r="AK148" s="50"/>
      <c r="AL148" s="23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3"/>
      <c r="R149" s="23"/>
      <c r="S149" s="23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3"/>
      <c r="AF149" s="53"/>
      <c r="AG149" s="53"/>
      <c r="AH149" s="53"/>
      <c r="AI149" s="53"/>
      <c r="AJ149" s="53"/>
      <c r="AK149" s="50"/>
      <c r="AL149" s="23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3"/>
      <c r="R150" s="23"/>
      <c r="S150" s="23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3"/>
      <c r="AF150" s="53"/>
      <c r="AG150" s="53"/>
      <c r="AH150" s="53"/>
      <c r="AI150" s="53"/>
      <c r="AJ150" s="53"/>
      <c r="AK150" s="50"/>
      <c r="AL150" s="23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3"/>
      <c r="R151" s="23"/>
      <c r="S151" s="23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3"/>
      <c r="AF151" s="53"/>
      <c r="AG151" s="53"/>
      <c r="AH151" s="53"/>
      <c r="AI151" s="53"/>
      <c r="AJ151" s="53"/>
      <c r="AK151" s="50"/>
      <c r="AL151" s="23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3"/>
      <c r="R152" s="23"/>
      <c r="S152" s="23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3"/>
      <c r="AF152" s="53"/>
      <c r="AG152" s="53"/>
      <c r="AH152" s="53"/>
      <c r="AI152" s="53"/>
      <c r="AJ152" s="53"/>
      <c r="AK152" s="50"/>
      <c r="AL152" s="23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3"/>
      <c r="R153" s="23"/>
      <c r="S153" s="23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3"/>
      <c r="AF153" s="53"/>
      <c r="AG153" s="53"/>
      <c r="AH153" s="53"/>
      <c r="AI153" s="53"/>
      <c r="AJ153" s="53"/>
      <c r="AK153" s="50"/>
      <c r="AL153" s="23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3"/>
      <c r="R154" s="23"/>
      <c r="S154" s="23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3"/>
      <c r="AF154" s="53"/>
      <c r="AG154" s="53"/>
      <c r="AH154" s="53"/>
      <c r="AI154" s="53"/>
      <c r="AJ154" s="53"/>
      <c r="AK154" s="50"/>
      <c r="AL154" s="23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3"/>
      <c r="R155" s="23"/>
      <c r="S155" s="23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3"/>
      <c r="AF155" s="53"/>
      <c r="AG155" s="53"/>
      <c r="AH155" s="53"/>
      <c r="AI155" s="53"/>
      <c r="AJ155" s="53"/>
      <c r="AK155" s="50"/>
      <c r="AL155" s="23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3"/>
      <c r="R156" s="23"/>
      <c r="S156" s="23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3"/>
      <c r="AF156" s="53"/>
      <c r="AG156" s="53"/>
      <c r="AH156" s="53"/>
      <c r="AI156" s="53"/>
      <c r="AJ156" s="53"/>
      <c r="AK156" s="50"/>
      <c r="AL156" s="23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3"/>
      <c r="R157" s="23"/>
      <c r="S157" s="23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3"/>
      <c r="AF157" s="53"/>
      <c r="AG157" s="53"/>
      <c r="AH157" s="53"/>
      <c r="AI157" s="53"/>
      <c r="AJ157" s="53"/>
      <c r="AK157" s="50"/>
      <c r="AL157" s="23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3"/>
      <c r="R158" s="23"/>
      <c r="S158" s="23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3"/>
      <c r="AF158" s="53"/>
      <c r="AG158" s="53"/>
      <c r="AH158" s="53"/>
      <c r="AI158" s="53"/>
      <c r="AJ158" s="53"/>
      <c r="AK158" s="50"/>
      <c r="AL158" s="23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3"/>
      <c r="R159" s="23"/>
      <c r="S159" s="23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3"/>
      <c r="AF159" s="53"/>
      <c r="AG159" s="53"/>
      <c r="AH159" s="53"/>
      <c r="AI159" s="53"/>
      <c r="AJ159" s="53"/>
      <c r="AK159" s="50"/>
      <c r="AL159" s="23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3"/>
      <c r="R160" s="23"/>
      <c r="S160" s="23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3"/>
      <c r="AF160" s="53"/>
      <c r="AG160" s="53"/>
      <c r="AH160" s="53"/>
      <c r="AI160" s="53"/>
      <c r="AJ160" s="53"/>
      <c r="AK160" s="50"/>
      <c r="AL160" s="23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3"/>
      <c r="R161" s="23"/>
      <c r="S161" s="23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3"/>
      <c r="AF161" s="53"/>
      <c r="AG161" s="53"/>
      <c r="AH161" s="53"/>
      <c r="AI161" s="53"/>
      <c r="AJ161" s="53"/>
      <c r="AK161" s="50"/>
      <c r="AL161" s="23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3"/>
      <c r="R162" s="23"/>
      <c r="S162" s="23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3"/>
      <c r="AF162" s="53"/>
      <c r="AG162" s="53"/>
      <c r="AH162" s="53"/>
      <c r="AI162" s="53"/>
      <c r="AJ162" s="53"/>
      <c r="AK162" s="50"/>
      <c r="AL162" s="23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3"/>
      <c r="R163" s="23"/>
      <c r="S163" s="23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3"/>
      <c r="AF163" s="53"/>
      <c r="AG163" s="53"/>
      <c r="AH163" s="53"/>
      <c r="AI163" s="53"/>
      <c r="AJ163" s="53"/>
      <c r="AK163" s="50"/>
      <c r="AL163" s="23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3"/>
      <c r="R164" s="23"/>
      <c r="S164" s="23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3"/>
      <c r="AF164" s="53"/>
      <c r="AG164" s="53"/>
      <c r="AH164" s="53"/>
      <c r="AI164" s="53"/>
      <c r="AJ164" s="53"/>
      <c r="AK164" s="50"/>
      <c r="AL164" s="23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3"/>
      <c r="R165" s="23"/>
      <c r="S165" s="23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3"/>
      <c r="AF165" s="53"/>
      <c r="AG165" s="53"/>
      <c r="AH165" s="53"/>
      <c r="AI165" s="53"/>
      <c r="AJ165" s="53"/>
      <c r="AK165" s="50"/>
      <c r="AL165" s="23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3"/>
      <c r="R166" s="23"/>
      <c r="S166" s="23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3"/>
      <c r="AF166" s="53"/>
      <c r="AG166" s="53"/>
      <c r="AH166" s="53"/>
      <c r="AI166" s="53"/>
      <c r="AJ166" s="53"/>
      <c r="AK166" s="50"/>
      <c r="AL166" s="23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3"/>
      <c r="R167" s="23"/>
      <c r="S167" s="23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3"/>
      <c r="AF167" s="53"/>
      <c r="AG167" s="53"/>
      <c r="AH167" s="53"/>
      <c r="AI167" s="53"/>
      <c r="AJ167" s="53"/>
      <c r="AK167" s="50"/>
      <c r="AL167" s="23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3"/>
      <c r="R168" s="23"/>
      <c r="S168" s="23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3"/>
      <c r="AF168" s="53"/>
      <c r="AG168" s="53"/>
      <c r="AH168" s="53"/>
      <c r="AI168" s="53"/>
      <c r="AJ168" s="53"/>
      <c r="AK168" s="50"/>
      <c r="AL168" s="23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3"/>
      <c r="R169" s="23"/>
      <c r="S169" s="23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3"/>
      <c r="AF169" s="53"/>
      <c r="AG169" s="53"/>
      <c r="AH169" s="53"/>
      <c r="AI169" s="53"/>
      <c r="AJ169" s="53"/>
      <c r="AK169" s="50"/>
      <c r="AL169" s="23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3"/>
      <c r="R170" s="23"/>
      <c r="S170" s="23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3"/>
      <c r="AF170" s="53"/>
      <c r="AG170" s="53"/>
      <c r="AH170" s="53"/>
      <c r="AI170" s="53"/>
      <c r="AJ170" s="53"/>
      <c r="AK170" s="50"/>
      <c r="AL170" s="23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3"/>
      <c r="R171" s="23"/>
      <c r="S171" s="23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3"/>
      <c r="AF171" s="53"/>
      <c r="AG171" s="53"/>
      <c r="AH171" s="53"/>
      <c r="AI171" s="53"/>
      <c r="AJ171" s="53"/>
      <c r="AK171" s="50"/>
      <c r="AL171" s="23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3"/>
      <c r="R172" s="23"/>
      <c r="S172" s="23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3"/>
      <c r="AF172" s="53"/>
      <c r="AG172" s="53"/>
      <c r="AH172" s="53"/>
      <c r="AI172" s="53"/>
      <c r="AJ172" s="53"/>
      <c r="AK172" s="50"/>
      <c r="AL172" s="23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3"/>
      <c r="R173" s="23"/>
      <c r="S173" s="23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3"/>
      <c r="AF173" s="53"/>
      <c r="AG173" s="53"/>
      <c r="AH173" s="53"/>
      <c r="AI173" s="53"/>
      <c r="AJ173" s="53"/>
      <c r="AK173" s="50"/>
      <c r="AL173" s="23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3"/>
      <c r="R174" s="23"/>
      <c r="S174" s="23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3"/>
      <c r="AF174" s="53"/>
      <c r="AG174" s="53"/>
      <c r="AH174" s="53"/>
      <c r="AI174" s="53"/>
      <c r="AJ174" s="53"/>
      <c r="AK174" s="50"/>
      <c r="AL174" s="23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3"/>
      <c r="R175" s="23"/>
      <c r="S175" s="23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3"/>
      <c r="AF175" s="53"/>
      <c r="AG175" s="53"/>
      <c r="AH175" s="53"/>
      <c r="AI175" s="53"/>
      <c r="AJ175" s="53"/>
      <c r="AK175" s="50"/>
      <c r="AL175" s="23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3"/>
      <c r="R176" s="23"/>
      <c r="S176" s="23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3"/>
      <c r="AF176" s="53"/>
      <c r="AG176" s="53"/>
      <c r="AH176" s="53"/>
      <c r="AI176" s="53"/>
      <c r="AJ176" s="53"/>
      <c r="AK176" s="50"/>
      <c r="AL176" s="23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:57" ht="14.25" x14ac:dyDescent="0.2">
      <c r="A177" s="50"/>
      <c r="B177" s="50"/>
      <c r="C177" s="50"/>
      <c r="D177" s="50"/>
      <c r="L177"/>
      <c r="M177"/>
      <c r="N177"/>
      <c r="O177"/>
      <c r="P177"/>
      <c r="Q177" s="23"/>
      <c r="R177" s="23"/>
      <c r="S177" s="23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3"/>
      <c r="AF177" s="53"/>
      <c r="AG177" s="53"/>
      <c r="AH177" s="53"/>
      <c r="AI177" s="53"/>
      <c r="AJ177" s="53"/>
      <c r="AK177" s="50"/>
      <c r="AL177" s="23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:57" ht="14.25" x14ac:dyDescent="0.2">
      <c r="A178" s="50"/>
      <c r="B178" s="50"/>
      <c r="C178" s="50"/>
      <c r="D178" s="50"/>
      <c r="L178"/>
      <c r="M178"/>
      <c r="N178"/>
      <c r="O178"/>
      <c r="P178"/>
      <c r="Q178" s="23"/>
      <c r="R178" s="23"/>
      <c r="S178" s="23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3"/>
      <c r="AF178" s="53"/>
      <c r="AG178" s="53"/>
      <c r="AH178" s="53"/>
      <c r="AI178" s="53"/>
      <c r="AJ178" s="53"/>
      <c r="AK178" s="50"/>
      <c r="AL178" s="23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3"/>
      <c r="AF179" s="53"/>
      <c r="AG179" s="53"/>
      <c r="AH179" s="53"/>
      <c r="AI179" s="53"/>
      <c r="AJ179" s="53"/>
      <c r="AK179" s="50"/>
      <c r="AL179" s="23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3"/>
      <c r="AF180" s="53"/>
      <c r="AG180" s="53"/>
      <c r="AH180" s="53"/>
      <c r="AI180" s="53"/>
      <c r="AJ180" s="53"/>
      <c r="AK180" s="50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3"/>
      <c r="AF181" s="53"/>
      <c r="AG181" s="53"/>
      <c r="AH181" s="53"/>
      <c r="AI181" s="53"/>
      <c r="AJ181" s="53"/>
      <c r="AK181" s="50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0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0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0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0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23"/>
      <c r="AL186" s="23"/>
    </row>
    <row r="187" spans="1:57" x14ac:dyDescent="0.25">
      <c r="R187" s="28"/>
      <c r="S187" s="28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</row>
    <row r="188" spans="1:57" x14ac:dyDescent="0.25">
      <c r="R188" s="28"/>
      <c r="S188" s="28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</row>
    <row r="189" spans="1:57" x14ac:dyDescent="0.25">
      <c r="R189" s="28"/>
      <c r="S189" s="28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</row>
    <row r="190" spans="1:57" x14ac:dyDescent="0.25">
      <c r="L190"/>
      <c r="M190"/>
      <c r="N190"/>
      <c r="O190"/>
      <c r="P190"/>
      <c r="R190" s="28"/>
      <c r="S190" s="28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/>
      <c r="AL190"/>
    </row>
    <row r="191" spans="1:57" x14ac:dyDescent="0.25">
      <c r="L191"/>
      <c r="M191"/>
      <c r="N191"/>
      <c r="O191"/>
      <c r="P191"/>
      <c r="R191" s="28"/>
      <c r="S191" s="28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/>
      <c r="AL214"/>
    </row>
    <row r="215" spans="12:38" ht="14.25" x14ac:dyDescent="0.2">
      <c r="L215"/>
      <c r="M215"/>
      <c r="N215"/>
      <c r="O215"/>
      <c r="P215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/>
      <c r="AL215"/>
    </row>
    <row r="216" spans="12:38" ht="14.25" x14ac:dyDescent="0.2">
      <c r="L216"/>
      <c r="M216"/>
      <c r="N216"/>
      <c r="O216"/>
      <c r="P216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/>
      <c r="AL216"/>
    </row>
    <row r="217" spans="12:38" ht="14.25" x14ac:dyDescent="0.2">
      <c r="L217"/>
      <c r="M217"/>
      <c r="N217"/>
      <c r="O217"/>
      <c r="P217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/>
      <c r="AL217"/>
    </row>
    <row r="218" spans="12:38" ht="14.25" x14ac:dyDescent="0.2">
      <c r="L218"/>
      <c r="M218"/>
      <c r="N218"/>
      <c r="O218"/>
      <c r="P218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/>
      <c r="AL218"/>
    </row>
  </sheetData>
  <sortState ref="B12:AR13">
    <sortCondition ref="B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" style="75" customWidth="1"/>
    <col min="3" max="3" width="23.5703125" style="74" customWidth="1"/>
    <col min="4" max="4" width="10.5703125" style="113" customWidth="1"/>
    <col min="5" max="5" width="13.28515625" style="113" customWidth="1"/>
    <col min="6" max="6" width="0.7109375" style="28" customWidth="1"/>
    <col min="7" max="11" width="5.28515625" style="74" customWidth="1"/>
    <col min="12" max="12" width="6" style="74" customWidth="1"/>
    <col min="13" max="16" width="5.28515625" style="74" customWidth="1"/>
    <col min="17" max="21" width="6.7109375" style="147" customWidth="1"/>
    <col min="22" max="22" width="10" style="74" customWidth="1"/>
    <col min="23" max="23" width="23.85546875" style="113" customWidth="1"/>
    <col min="24" max="24" width="9.28515625" style="74" customWidth="1"/>
    <col min="25" max="30" width="9.140625" style="114"/>
    <col min="257" max="257" width="1.28515625" customWidth="1"/>
    <col min="258" max="258" width="32" customWidth="1"/>
    <col min="259" max="259" width="23.5703125" customWidth="1"/>
    <col min="260" max="260" width="10.5703125" customWidth="1"/>
    <col min="261" max="261" width="8.140625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10" customWidth="1"/>
    <col min="279" max="279" width="21.85546875" customWidth="1"/>
    <col min="280" max="280" width="9.28515625" customWidth="1"/>
    <col min="513" max="513" width="1.28515625" customWidth="1"/>
    <col min="514" max="514" width="32" customWidth="1"/>
    <col min="515" max="515" width="23.5703125" customWidth="1"/>
    <col min="516" max="516" width="10.5703125" customWidth="1"/>
    <col min="517" max="517" width="8.140625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10" customWidth="1"/>
    <col min="535" max="535" width="21.85546875" customWidth="1"/>
    <col min="536" max="536" width="9.28515625" customWidth="1"/>
    <col min="769" max="769" width="1.28515625" customWidth="1"/>
    <col min="770" max="770" width="32" customWidth="1"/>
    <col min="771" max="771" width="23.5703125" customWidth="1"/>
    <col min="772" max="772" width="10.5703125" customWidth="1"/>
    <col min="773" max="773" width="8.140625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10" customWidth="1"/>
    <col min="791" max="791" width="21.85546875" customWidth="1"/>
    <col min="792" max="792" width="9.28515625" customWidth="1"/>
    <col min="1025" max="1025" width="1.28515625" customWidth="1"/>
    <col min="1026" max="1026" width="32" customWidth="1"/>
    <col min="1027" max="1027" width="23.5703125" customWidth="1"/>
    <col min="1028" max="1028" width="10.5703125" customWidth="1"/>
    <col min="1029" max="1029" width="8.140625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10" customWidth="1"/>
    <col min="1047" max="1047" width="21.85546875" customWidth="1"/>
    <col min="1048" max="1048" width="9.28515625" customWidth="1"/>
    <col min="1281" max="1281" width="1.28515625" customWidth="1"/>
    <col min="1282" max="1282" width="32" customWidth="1"/>
    <col min="1283" max="1283" width="23.5703125" customWidth="1"/>
    <col min="1284" max="1284" width="10.5703125" customWidth="1"/>
    <col min="1285" max="1285" width="8.140625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10" customWidth="1"/>
    <col min="1303" max="1303" width="21.85546875" customWidth="1"/>
    <col min="1304" max="1304" width="9.28515625" customWidth="1"/>
    <col min="1537" max="1537" width="1.28515625" customWidth="1"/>
    <col min="1538" max="1538" width="32" customWidth="1"/>
    <col min="1539" max="1539" width="23.5703125" customWidth="1"/>
    <col min="1540" max="1540" width="10.5703125" customWidth="1"/>
    <col min="1541" max="1541" width="8.140625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10" customWidth="1"/>
    <col min="1559" max="1559" width="21.85546875" customWidth="1"/>
    <col min="1560" max="1560" width="9.28515625" customWidth="1"/>
    <col min="1793" max="1793" width="1.28515625" customWidth="1"/>
    <col min="1794" max="1794" width="32" customWidth="1"/>
    <col min="1795" max="1795" width="23.5703125" customWidth="1"/>
    <col min="1796" max="1796" width="10.5703125" customWidth="1"/>
    <col min="1797" max="1797" width="8.140625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10" customWidth="1"/>
    <col min="1815" max="1815" width="21.85546875" customWidth="1"/>
    <col min="1816" max="1816" width="9.28515625" customWidth="1"/>
    <col min="2049" max="2049" width="1.28515625" customWidth="1"/>
    <col min="2050" max="2050" width="32" customWidth="1"/>
    <col min="2051" max="2051" width="23.5703125" customWidth="1"/>
    <col min="2052" max="2052" width="10.5703125" customWidth="1"/>
    <col min="2053" max="2053" width="8.140625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10" customWidth="1"/>
    <col min="2071" max="2071" width="21.85546875" customWidth="1"/>
    <col min="2072" max="2072" width="9.28515625" customWidth="1"/>
    <col min="2305" max="2305" width="1.28515625" customWidth="1"/>
    <col min="2306" max="2306" width="32" customWidth="1"/>
    <col min="2307" max="2307" width="23.5703125" customWidth="1"/>
    <col min="2308" max="2308" width="10.5703125" customWidth="1"/>
    <col min="2309" max="2309" width="8.140625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10" customWidth="1"/>
    <col min="2327" max="2327" width="21.85546875" customWidth="1"/>
    <col min="2328" max="2328" width="9.28515625" customWidth="1"/>
    <col min="2561" max="2561" width="1.28515625" customWidth="1"/>
    <col min="2562" max="2562" width="32" customWidth="1"/>
    <col min="2563" max="2563" width="23.5703125" customWidth="1"/>
    <col min="2564" max="2564" width="10.5703125" customWidth="1"/>
    <col min="2565" max="2565" width="8.140625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10" customWidth="1"/>
    <col min="2583" max="2583" width="21.85546875" customWidth="1"/>
    <col min="2584" max="2584" width="9.28515625" customWidth="1"/>
    <col min="2817" max="2817" width="1.28515625" customWidth="1"/>
    <col min="2818" max="2818" width="32" customWidth="1"/>
    <col min="2819" max="2819" width="23.5703125" customWidth="1"/>
    <col min="2820" max="2820" width="10.5703125" customWidth="1"/>
    <col min="2821" max="2821" width="8.140625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10" customWidth="1"/>
    <col min="2839" max="2839" width="21.85546875" customWidth="1"/>
    <col min="2840" max="2840" width="9.28515625" customWidth="1"/>
    <col min="3073" max="3073" width="1.28515625" customWidth="1"/>
    <col min="3074" max="3074" width="32" customWidth="1"/>
    <col min="3075" max="3075" width="23.5703125" customWidth="1"/>
    <col min="3076" max="3076" width="10.5703125" customWidth="1"/>
    <col min="3077" max="3077" width="8.140625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10" customWidth="1"/>
    <col min="3095" max="3095" width="21.85546875" customWidth="1"/>
    <col min="3096" max="3096" width="9.28515625" customWidth="1"/>
    <col min="3329" max="3329" width="1.28515625" customWidth="1"/>
    <col min="3330" max="3330" width="32" customWidth="1"/>
    <col min="3331" max="3331" width="23.5703125" customWidth="1"/>
    <col min="3332" max="3332" width="10.5703125" customWidth="1"/>
    <col min="3333" max="3333" width="8.140625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10" customWidth="1"/>
    <col min="3351" max="3351" width="21.85546875" customWidth="1"/>
    <col min="3352" max="3352" width="9.28515625" customWidth="1"/>
    <col min="3585" max="3585" width="1.28515625" customWidth="1"/>
    <col min="3586" max="3586" width="32" customWidth="1"/>
    <col min="3587" max="3587" width="23.5703125" customWidth="1"/>
    <col min="3588" max="3588" width="10.5703125" customWidth="1"/>
    <col min="3589" max="3589" width="8.140625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10" customWidth="1"/>
    <col min="3607" max="3607" width="21.85546875" customWidth="1"/>
    <col min="3608" max="3608" width="9.28515625" customWidth="1"/>
    <col min="3841" max="3841" width="1.28515625" customWidth="1"/>
    <col min="3842" max="3842" width="32" customWidth="1"/>
    <col min="3843" max="3843" width="23.5703125" customWidth="1"/>
    <col min="3844" max="3844" width="10.5703125" customWidth="1"/>
    <col min="3845" max="3845" width="8.140625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10" customWidth="1"/>
    <col min="3863" max="3863" width="21.85546875" customWidth="1"/>
    <col min="3864" max="3864" width="9.28515625" customWidth="1"/>
    <col min="4097" max="4097" width="1.28515625" customWidth="1"/>
    <col min="4098" max="4098" width="32" customWidth="1"/>
    <col min="4099" max="4099" width="23.5703125" customWidth="1"/>
    <col min="4100" max="4100" width="10.5703125" customWidth="1"/>
    <col min="4101" max="4101" width="8.140625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10" customWidth="1"/>
    <col min="4119" max="4119" width="21.85546875" customWidth="1"/>
    <col min="4120" max="4120" width="9.28515625" customWidth="1"/>
    <col min="4353" max="4353" width="1.28515625" customWidth="1"/>
    <col min="4354" max="4354" width="32" customWidth="1"/>
    <col min="4355" max="4355" width="23.5703125" customWidth="1"/>
    <col min="4356" max="4356" width="10.5703125" customWidth="1"/>
    <col min="4357" max="4357" width="8.140625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10" customWidth="1"/>
    <col min="4375" max="4375" width="21.85546875" customWidth="1"/>
    <col min="4376" max="4376" width="9.28515625" customWidth="1"/>
    <col min="4609" max="4609" width="1.28515625" customWidth="1"/>
    <col min="4610" max="4610" width="32" customWidth="1"/>
    <col min="4611" max="4611" width="23.5703125" customWidth="1"/>
    <col min="4612" max="4612" width="10.5703125" customWidth="1"/>
    <col min="4613" max="4613" width="8.140625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10" customWidth="1"/>
    <col min="4631" max="4631" width="21.85546875" customWidth="1"/>
    <col min="4632" max="4632" width="9.28515625" customWidth="1"/>
    <col min="4865" max="4865" width="1.28515625" customWidth="1"/>
    <col min="4866" max="4866" width="32" customWidth="1"/>
    <col min="4867" max="4867" width="23.5703125" customWidth="1"/>
    <col min="4868" max="4868" width="10.5703125" customWidth="1"/>
    <col min="4869" max="4869" width="8.140625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10" customWidth="1"/>
    <col min="4887" max="4887" width="21.85546875" customWidth="1"/>
    <col min="4888" max="4888" width="9.28515625" customWidth="1"/>
    <col min="5121" max="5121" width="1.28515625" customWidth="1"/>
    <col min="5122" max="5122" width="32" customWidth="1"/>
    <col min="5123" max="5123" width="23.5703125" customWidth="1"/>
    <col min="5124" max="5124" width="10.5703125" customWidth="1"/>
    <col min="5125" max="5125" width="8.140625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10" customWidth="1"/>
    <col min="5143" max="5143" width="21.85546875" customWidth="1"/>
    <col min="5144" max="5144" width="9.28515625" customWidth="1"/>
    <col min="5377" max="5377" width="1.28515625" customWidth="1"/>
    <col min="5378" max="5378" width="32" customWidth="1"/>
    <col min="5379" max="5379" width="23.5703125" customWidth="1"/>
    <col min="5380" max="5380" width="10.5703125" customWidth="1"/>
    <col min="5381" max="5381" width="8.140625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10" customWidth="1"/>
    <col min="5399" max="5399" width="21.85546875" customWidth="1"/>
    <col min="5400" max="5400" width="9.28515625" customWidth="1"/>
    <col min="5633" max="5633" width="1.28515625" customWidth="1"/>
    <col min="5634" max="5634" width="32" customWidth="1"/>
    <col min="5635" max="5635" width="23.5703125" customWidth="1"/>
    <col min="5636" max="5636" width="10.5703125" customWidth="1"/>
    <col min="5637" max="5637" width="8.140625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10" customWidth="1"/>
    <col min="5655" max="5655" width="21.85546875" customWidth="1"/>
    <col min="5656" max="5656" width="9.28515625" customWidth="1"/>
    <col min="5889" max="5889" width="1.28515625" customWidth="1"/>
    <col min="5890" max="5890" width="32" customWidth="1"/>
    <col min="5891" max="5891" width="23.5703125" customWidth="1"/>
    <col min="5892" max="5892" width="10.5703125" customWidth="1"/>
    <col min="5893" max="5893" width="8.140625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10" customWidth="1"/>
    <col min="5911" max="5911" width="21.85546875" customWidth="1"/>
    <col min="5912" max="5912" width="9.28515625" customWidth="1"/>
    <col min="6145" max="6145" width="1.28515625" customWidth="1"/>
    <col min="6146" max="6146" width="32" customWidth="1"/>
    <col min="6147" max="6147" width="23.5703125" customWidth="1"/>
    <col min="6148" max="6148" width="10.5703125" customWidth="1"/>
    <col min="6149" max="6149" width="8.140625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10" customWidth="1"/>
    <col min="6167" max="6167" width="21.85546875" customWidth="1"/>
    <col min="6168" max="6168" width="9.28515625" customWidth="1"/>
    <col min="6401" max="6401" width="1.28515625" customWidth="1"/>
    <col min="6402" max="6402" width="32" customWidth="1"/>
    <col min="6403" max="6403" width="23.5703125" customWidth="1"/>
    <col min="6404" max="6404" width="10.5703125" customWidth="1"/>
    <col min="6405" max="6405" width="8.140625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10" customWidth="1"/>
    <col min="6423" max="6423" width="21.85546875" customWidth="1"/>
    <col min="6424" max="6424" width="9.28515625" customWidth="1"/>
    <col min="6657" max="6657" width="1.28515625" customWidth="1"/>
    <col min="6658" max="6658" width="32" customWidth="1"/>
    <col min="6659" max="6659" width="23.5703125" customWidth="1"/>
    <col min="6660" max="6660" width="10.5703125" customWidth="1"/>
    <col min="6661" max="6661" width="8.140625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10" customWidth="1"/>
    <col min="6679" max="6679" width="21.85546875" customWidth="1"/>
    <col min="6680" max="6680" width="9.28515625" customWidth="1"/>
    <col min="6913" max="6913" width="1.28515625" customWidth="1"/>
    <col min="6914" max="6914" width="32" customWidth="1"/>
    <col min="6915" max="6915" width="23.5703125" customWidth="1"/>
    <col min="6916" max="6916" width="10.5703125" customWidth="1"/>
    <col min="6917" max="6917" width="8.140625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10" customWidth="1"/>
    <col min="6935" max="6935" width="21.85546875" customWidth="1"/>
    <col min="6936" max="6936" width="9.28515625" customWidth="1"/>
    <col min="7169" max="7169" width="1.28515625" customWidth="1"/>
    <col min="7170" max="7170" width="32" customWidth="1"/>
    <col min="7171" max="7171" width="23.5703125" customWidth="1"/>
    <col min="7172" max="7172" width="10.5703125" customWidth="1"/>
    <col min="7173" max="7173" width="8.140625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10" customWidth="1"/>
    <col min="7191" max="7191" width="21.85546875" customWidth="1"/>
    <col min="7192" max="7192" width="9.28515625" customWidth="1"/>
    <col min="7425" max="7425" width="1.28515625" customWidth="1"/>
    <col min="7426" max="7426" width="32" customWidth="1"/>
    <col min="7427" max="7427" width="23.5703125" customWidth="1"/>
    <col min="7428" max="7428" width="10.5703125" customWidth="1"/>
    <col min="7429" max="7429" width="8.140625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10" customWidth="1"/>
    <col min="7447" max="7447" width="21.85546875" customWidth="1"/>
    <col min="7448" max="7448" width="9.28515625" customWidth="1"/>
    <col min="7681" max="7681" width="1.28515625" customWidth="1"/>
    <col min="7682" max="7682" width="32" customWidth="1"/>
    <col min="7683" max="7683" width="23.5703125" customWidth="1"/>
    <col min="7684" max="7684" width="10.5703125" customWidth="1"/>
    <col min="7685" max="7685" width="8.140625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10" customWidth="1"/>
    <col min="7703" max="7703" width="21.85546875" customWidth="1"/>
    <col min="7704" max="7704" width="9.28515625" customWidth="1"/>
    <col min="7937" max="7937" width="1.28515625" customWidth="1"/>
    <col min="7938" max="7938" width="32" customWidth="1"/>
    <col min="7939" max="7939" width="23.5703125" customWidth="1"/>
    <col min="7940" max="7940" width="10.5703125" customWidth="1"/>
    <col min="7941" max="7941" width="8.140625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10" customWidth="1"/>
    <col min="7959" max="7959" width="21.85546875" customWidth="1"/>
    <col min="7960" max="7960" width="9.28515625" customWidth="1"/>
    <col min="8193" max="8193" width="1.28515625" customWidth="1"/>
    <col min="8194" max="8194" width="32" customWidth="1"/>
    <col min="8195" max="8195" width="23.5703125" customWidth="1"/>
    <col min="8196" max="8196" width="10.5703125" customWidth="1"/>
    <col min="8197" max="8197" width="8.140625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10" customWidth="1"/>
    <col min="8215" max="8215" width="21.85546875" customWidth="1"/>
    <col min="8216" max="8216" width="9.28515625" customWidth="1"/>
    <col min="8449" max="8449" width="1.28515625" customWidth="1"/>
    <col min="8450" max="8450" width="32" customWidth="1"/>
    <col min="8451" max="8451" width="23.5703125" customWidth="1"/>
    <col min="8452" max="8452" width="10.5703125" customWidth="1"/>
    <col min="8453" max="8453" width="8.140625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10" customWidth="1"/>
    <col min="8471" max="8471" width="21.85546875" customWidth="1"/>
    <col min="8472" max="8472" width="9.28515625" customWidth="1"/>
    <col min="8705" max="8705" width="1.28515625" customWidth="1"/>
    <col min="8706" max="8706" width="32" customWidth="1"/>
    <col min="8707" max="8707" width="23.5703125" customWidth="1"/>
    <col min="8708" max="8708" width="10.5703125" customWidth="1"/>
    <col min="8709" max="8709" width="8.140625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10" customWidth="1"/>
    <col min="8727" max="8727" width="21.85546875" customWidth="1"/>
    <col min="8728" max="8728" width="9.28515625" customWidth="1"/>
    <col min="8961" max="8961" width="1.28515625" customWidth="1"/>
    <col min="8962" max="8962" width="32" customWidth="1"/>
    <col min="8963" max="8963" width="23.5703125" customWidth="1"/>
    <col min="8964" max="8964" width="10.5703125" customWidth="1"/>
    <col min="8965" max="8965" width="8.140625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10" customWidth="1"/>
    <col min="8983" max="8983" width="21.85546875" customWidth="1"/>
    <col min="8984" max="8984" width="9.28515625" customWidth="1"/>
    <col min="9217" max="9217" width="1.28515625" customWidth="1"/>
    <col min="9218" max="9218" width="32" customWidth="1"/>
    <col min="9219" max="9219" width="23.5703125" customWidth="1"/>
    <col min="9220" max="9220" width="10.5703125" customWidth="1"/>
    <col min="9221" max="9221" width="8.140625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10" customWidth="1"/>
    <col min="9239" max="9239" width="21.85546875" customWidth="1"/>
    <col min="9240" max="9240" width="9.28515625" customWidth="1"/>
    <col min="9473" max="9473" width="1.28515625" customWidth="1"/>
    <col min="9474" max="9474" width="32" customWidth="1"/>
    <col min="9475" max="9475" width="23.5703125" customWidth="1"/>
    <col min="9476" max="9476" width="10.5703125" customWidth="1"/>
    <col min="9477" max="9477" width="8.140625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10" customWidth="1"/>
    <col min="9495" max="9495" width="21.85546875" customWidth="1"/>
    <col min="9496" max="9496" width="9.28515625" customWidth="1"/>
    <col min="9729" max="9729" width="1.28515625" customWidth="1"/>
    <col min="9730" max="9730" width="32" customWidth="1"/>
    <col min="9731" max="9731" width="23.5703125" customWidth="1"/>
    <col min="9732" max="9732" width="10.5703125" customWidth="1"/>
    <col min="9733" max="9733" width="8.140625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10" customWidth="1"/>
    <col min="9751" max="9751" width="21.85546875" customWidth="1"/>
    <col min="9752" max="9752" width="9.28515625" customWidth="1"/>
    <col min="9985" max="9985" width="1.28515625" customWidth="1"/>
    <col min="9986" max="9986" width="32" customWidth="1"/>
    <col min="9987" max="9987" width="23.5703125" customWidth="1"/>
    <col min="9988" max="9988" width="10.5703125" customWidth="1"/>
    <col min="9989" max="9989" width="8.140625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10" customWidth="1"/>
    <col min="10007" max="10007" width="21.85546875" customWidth="1"/>
    <col min="10008" max="10008" width="9.28515625" customWidth="1"/>
    <col min="10241" max="10241" width="1.28515625" customWidth="1"/>
    <col min="10242" max="10242" width="32" customWidth="1"/>
    <col min="10243" max="10243" width="23.5703125" customWidth="1"/>
    <col min="10244" max="10244" width="10.5703125" customWidth="1"/>
    <col min="10245" max="10245" width="8.140625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10" customWidth="1"/>
    <col min="10263" max="10263" width="21.85546875" customWidth="1"/>
    <col min="10264" max="10264" width="9.28515625" customWidth="1"/>
    <col min="10497" max="10497" width="1.28515625" customWidth="1"/>
    <col min="10498" max="10498" width="32" customWidth="1"/>
    <col min="10499" max="10499" width="23.5703125" customWidth="1"/>
    <col min="10500" max="10500" width="10.5703125" customWidth="1"/>
    <col min="10501" max="10501" width="8.140625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10" customWidth="1"/>
    <col min="10519" max="10519" width="21.85546875" customWidth="1"/>
    <col min="10520" max="10520" width="9.28515625" customWidth="1"/>
    <col min="10753" max="10753" width="1.28515625" customWidth="1"/>
    <col min="10754" max="10754" width="32" customWidth="1"/>
    <col min="10755" max="10755" width="23.5703125" customWidth="1"/>
    <col min="10756" max="10756" width="10.5703125" customWidth="1"/>
    <col min="10757" max="10757" width="8.140625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10" customWidth="1"/>
    <col min="10775" max="10775" width="21.85546875" customWidth="1"/>
    <col min="10776" max="10776" width="9.28515625" customWidth="1"/>
    <col min="11009" max="11009" width="1.28515625" customWidth="1"/>
    <col min="11010" max="11010" width="32" customWidth="1"/>
    <col min="11011" max="11011" width="23.5703125" customWidth="1"/>
    <col min="11012" max="11012" width="10.5703125" customWidth="1"/>
    <col min="11013" max="11013" width="8.140625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10" customWidth="1"/>
    <col min="11031" max="11031" width="21.85546875" customWidth="1"/>
    <col min="11032" max="11032" width="9.28515625" customWidth="1"/>
    <col min="11265" max="11265" width="1.28515625" customWidth="1"/>
    <col min="11266" max="11266" width="32" customWidth="1"/>
    <col min="11267" max="11267" width="23.5703125" customWidth="1"/>
    <col min="11268" max="11268" width="10.5703125" customWidth="1"/>
    <col min="11269" max="11269" width="8.140625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10" customWidth="1"/>
    <col min="11287" max="11287" width="21.85546875" customWidth="1"/>
    <col min="11288" max="11288" width="9.28515625" customWidth="1"/>
    <col min="11521" max="11521" width="1.28515625" customWidth="1"/>
    <col min="11522" max="11522" width="32" customWidth="1"/>
    <col min="11523" max="11523" width="23.5703125" customWidth="1"/>
    <col min="11524" max="11524" width="10.5703125" customWidth="1"/>
    <col min="11525" max="11525" width="8.140625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10" customWidth="1"/>
    <col min="11543" max="11543" width="21.85546875" customWidth="1"/>
    <col min="11544" max="11544" width="9.28515625" customWidth="1"/>
    <col min="11777" max="11777" width="1.28515625" customWidth="1"/>
    <col min="11778" max="11778" width="32" customWidth="1"/>
    <col min="11779" max="11779" width="23.5703125" customWidth="1"/>
    <col min="11780" max="11780" width="10.5703125" customWidth="1"/>
    <col min="11781" max="11781" width="8.140625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10" customWidth="1"/>
    <col min="11799" max="11799" width="21.85546875" customWidth="1"/>
    <col min="11800" max="11800" width="9.28515625" customWidth="1"/>
    <col min="12033" max="12033" width="1.28515625" customWidth="1"/>
    <col min="12034" max="12034" width="32" customWidth="1"/>
    <col min="12035" max="12035" width="23.5703125" customWidth="1"/>
    <col min="12036" max="12036" width="10.5703125" customWidth="1"/>
    <col min="12037" max="12037" width="8.140625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10" customWidth="1"/>
    <col min="12055" max="12055" width="21.85546875" customWidth="1"/>
    <col min="12056" max="12056" width="9.28515625" customWidth="1"/>
    <col min="12289" max="12289" width="1.28515625" customWidth="1"/>
    <col min="12290" max="12290" width="32" customWidth="1"/>
    <col min="12291" max="12291" width="23.5703125" customWidth="1"/>
    <col min="12292" max="12292" width="10.5703125" customWidth="1"/>
    <col min="12293" max="12293" width="8.140625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10" customWidth="1"/>
    <col min="12311" max="12311" width="21.85546875" customWidth="1"/>
    <col min="12312" max="12312" width="9.28515625" customWidth="1"/>
    <col min="12545" max="12545" width="1.28515625" customWidth="1"/>
    <col min="12546" max="12546" width="32" customWidth="1"/>
    <col min="12547" max="12547" width="23.5703125" customWidth="1"/>
    <col min="12548" max="12548" width="10.5703125" customWidth="1"/>
    <col min="12549" max="12549" width="8.140625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10" customWidth="1"/>
    <col min="12567" max="12567" width="21.85546875" customWidth="1"/>
    <col min="12568" max="12568" width="9.28515625" customWidth="1"/>
    <col min="12801" max="12801" width="1.28515625" customWidth="1"/>
    <col min="12802" max="12802" width="32" customWidth="1"/>
    <col min="12803" max="12803" width="23.5703125" customWidth="1"/>
    <col min="12804" max="12804" width="10.5703125" customWidth="1"/>
    <col min="12805" max="12805" width="8.140625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10" customWidth="1"/>
    <col min="12823" max="12823" width="21.85546875" customWidth="1"/>
    <col min="12824" max="12824" width="9.28515625" customWidth="1"/>
    <col min="13057" max="13057" width="1.28515625" customWidth="1"/>
    <col min="13058" max="13058" width="32" customWidth="1"/>
    <col min="13059" max="13059" width="23.5703125" customWidth="1"/>
    <col min="13060" max="13060" width="10.5703125" customWidth="1"/>
    <col min="13061" max="13061" width="8.140625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10" customWidth="1"/>
    <col min="13079" max="13079" width="21.85546875" customWidth="1"/>
    <col min="13080" max="13080" width="9.28515625" customWidth="1"/>
    <col min="13313" max="13313" width="1.28515625" customWidth="1"/>
    <col min="13314" max="13314" width="32" customWidth="1"/>
    <col min="13315" max="13315" width="23.5703125" customWidth="1"/>
    <col min="13316" max="13316" width="10.5703125" customWidth="1"/>
    <col min="13317" max="13317" width="8.140625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10" customWidth="1"/>
    <col min="13335" max="13335" width="21.85546875" customWidth="1"/>
    <col min="13336" max="13336" width="9.28515625" customWidth="1"/>
    <col min="13569" max="13569" width="1.28515625" customWidth="1"/>
    <col min="13570" max="13570" width="32" customWidth="1"/>
    <col min="13571" max="13571" width="23.5703125" customWidth="1"/>
    <col min="13572" max="13572" width="10.5703125" customWidth="1"/>
    <col min="13573" max="13573" width="8.140625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10" customWidth="1"/>
    <col min="13591" max="13591" width="21.85546875" customWidth="1"/>
    <col min="13592" max="13592" width="9.28515625" customWidth="1"/>
    <col min="13825" max="13825" width="1.28515625" customWidth="1"/>
    <col min="13826" max="13826" width="32" customWidth="1"/>
    <col min="13827" max="13827" width="23.5703125" customWidth="1"/>
    <col min="13828" max="13828" width="10.5703125" customWidth="1"/>
    <col min="13829" max="13829" width="8.140625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10" customWidth="1"/>
    <col min="13847" max="13847" width="21.85546875" customWidth="1"/>
    <col min="13848" max="13848" width="9.28515625" customWidth="1"/>
    <col min="14081" max="14081" width="1.28515625" customWidth="1"/>
    <col min="14082" max="14082" width="32" customWidth="1"/>
    <col min="14083" max="14083" width="23.5703125" customWidth="1"/>
    <col min="14084" max="14084" width="10.5703125" customWidth="1"/>
    <col min="14085" max="14085" width="8.140625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10" customWidth="1"/>
    <col min="14103" max="14103" width="21.85546875" customWidth="1"/>
    <col min="14104" max="14104" width="9.28515625" customWidth="1"/>
    <col min="14337" max="14337" width="1.28515625" customWidth="1"/>
    <col min="14338" max="14338" width="32" customWidth="1"/>
    <col min="14339" max="14339" width="23.5703125" customWidth="1"/>
    <col min="14340" max="14340" width="10.5703125" customWidth="1"/>
    <col min="14341" max="14341" width="8.140625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10" customWidth="1"/>
    <col min="14359" max="14359" width="21.85546875" customWidth="1"/>
    <col min="14360" max="14360" width="9.28515625" customWidth="1"/>
    <col min="14593" max="14593" width="1.28515625" customWidth="1"/>
    <col min="14594" max="14594" width="32" customWidth="1"/>
    <col min="14595" max="14595" width="23.5703125" customWidth="1"/>
    <col min="14596" max="14596" width="10.5703125" customWidth="1"/>
    <col min="14597" max="14597" width="8.140625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10" customWidth="1"/>
    <col min="14615" max="14615" width="21.85546875" customWidth="1"/>
    <col min="14616" max="14616" width="9.28515625" customWidth="1"/>
    <col min="14849" max="14849" width="1.28515625" customWidth="1"/>
    <col min="14850" max="14850" width="32" customWidth="1"/>
    <col min="14851" max="14851" width="23.5703125" customWidth="1"/>
    <col min="14852" max="14852" width="10.5703125" customWidth="1"/>
    <col min="14853" max="14853" width="8.140625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10" customWidth="1"/>
    <col min="14871" max="14871" width="21.85546875" customWidth="1"/>
    <col min="14872" max="14872" width="9.28515625" customWidth="1"/>
    <col min="15105" max="15105" width="1.28515625" customWidth="1"/>
    <col min="15106" max="15106" width="32" customWidth="1"/>
    <col min="15107" max="15107" width="23.5703125" customWidth="1"/>
    <col min="15108" max="15108" width="10.5703125" customWidth="1"/>
    <col min="15109" max="15109" width="8.140625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10" customWidth="1"/>
    <col min="15127" max="15127" width="21.85546875" customWidth="1"/>
    <col min="15128" max="15128" width="9.28515625" customWidth="1"/>
    <col min="15361" max="15361" width="1.28515625" customWidth="1"/>
    <col min="15362" max="15362" width="32" customWidth="1"/>
    <col min="15363" max="15363" width="23.5703125" customWidth="1"/>
    <col min="15364" max="15364" width="10.5703125" customWidth="1"/>
    <col min="15365" max="15365" width="8.140625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10" customWidth="1"/>
    <col min="15383" max="15383" width="21.85546875" customWidth="1"/>
    <col min="15384" max="15384" width="9.28515625" customWidth="1"/>
    <col min="15617" max="15617" width="1.28515625" customWidth="1"/>
    <col min="15618" max="15618" width="32" customWidth="1"/>
    <col min="15619" max="15619" width="23.5703125" customWidth="1"/>
    <col min="15620" max="15620" width="10.5703125" customWidth="1"/>
    <col min="15621" max="15621" width="8.140625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10" customWidth="1"/>
    <col min="15639" max="15639" width="21.85546875" customWidth="1"/>
    <col min="15640" max="15640" width="9.28515625" customWidth="1"/>
    <col min="15873" max="15873" width="1.28515625" customWidth="1"/>
    <col min="15874" max="15874" width="32" customWidth="1"/>
    <col min="15875" max="15875" width="23.5703125" customWidth="1"/>
    <col min="15876" max="15876" width="10.5703125" customWidth="1"/>
    <col min="15877" max="15877" width="8.140625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10" customWidth="1"/>
    <col min="15895" max="15895" width="21.85546875" customWidth="1"/>
    <col min="15896" max="15896" width="9.28515625" customWidth="1"/>
    <col min="16129" max="16129" width="1.28515625" customWidth="1"/>
    <col min="16130" max="16130" width="32" customWidth="1"/>
    <col min="16131" max="16131" width="23.5703125" customWidth="1"/>
    <col min="16132" max="16132" width="10.5703125" customWidth="1"/>
    <col min="16133" max="16133" width="8.140625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10" customWidth="1"/>
    <col min="16151" max="16151" width="21.85546875" customWidth="1"/>
    <col min="16152" max="16152" width="9.28515625" customWidth="1"/>
  </cols>
  <sheetData>
    <row r="1" spans="1:30" ht="18.75" x14ac:dyDescent="0.3">
      <c r="A1" s="1"/>
      <c r="B1" s="116" t="s">
        <v>98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39"/>
      <c r="R1" s="139"/>
      <c r="S1" s="139"/>
      <c r="T1" s="139"/>
      <c r="U1" s="139"/>
      <c r="V1" s="82"/>
      <c r="W1" s="88"/>
      <c r="X1" s="76"/>
      <c r="Y1" s="89"/>
      <c r="Z1" s="89"/>
      <c r="AA1" s="89"/>
      <c r="AB1" s="89"/>
      <c r="AC1" s="89"/>
      <c r="AD1" s="89"/>
    </row>
    <row r="2" spans="1:30" x14ac:dyDescent="0.25">
      <c r="A2" s="1"/>
      <c r="B2" s="10" t="s">
        <v>35</v>
      </c>
      <c r="C2" s="5" t="s">
        <v>63</v>
      </c>
      <c r="D2" s="11"/>
      <c r="E2" s="11"/>
      <c r="F2" s="90"/>
      <c r="G2" s="91"/>
      <c r="H2" s="11"/>
      <c r="I2" s="11"/>
      <c r="J2" s="11"/>
      <c r="K2" s="11"/>
      <c r="L2" s="11"/>
      <c r="M2" s="11"/>
      <c r="N2" s="11"/>
      <c r="O2" s="11"/>
      <c r="P2" s="11"/>
      <c r="Q2" s="140"/>
      <c r="R2" s="140"/>
      <c r="S2" s="140"/>
      <c r="T2" s="140"/>
      <c r="U2" s="140"/>
      <c r="V2" s="11"/>
      <c r="W2" s="91"/>
      <c r="X2" s="43"/>
      <c r="Y2" s="89"/>
      <c r="Z2" s="89"/>
      <c r="AA2" s="89"/>
      <c r="AB2" s="89"/>
      <c r="AC2" s="89"/>
      <c r="AD2" s="89"/>
    </row>
    <row r="3" spans="1:30" x14ac:dyDescent="0.25">
      <c r="A3" s="1"/>
      <c r="B3" s="117" t="s">
        <v>99</v>
      </c>
      <c r="C3" s="22" t="s">
        <v>68</v>
      </c>
      <c r="D3" s="118" t="s">
        <v>69</v>
      </c>
      <c r="E3" s="119" t="s">
        <v>1</v>
      </c>
      <c r="F3" s="23"/>
      <c r="G3" s="83" t="s">
        <v>70</v>
      </c>
      <c r="H3" s="84" t="s">
        <v>71</v>
      </c>
      <c r="I3" s="84" t="s">
        <v>33</v>
      </c>
      <c r="J3" s="17" t="s">
        <v>72</v>
      </c>
      <c r="K3" s="85" t="s">
        <v>73</v>
      </c>
      <c r="L3" s="85" t="s">
        <v>74</v>
      </c>
      <c r="M3" s="83" t="s">
        <v>75</v>
      </c>
      <c r="N3" s="83" t="s">
        <v>32</v>
      </c>
      <c r="O3" s="84" t="s">
        <v>76</v>
      </c>
      <c r="P3" s="83" t="s">
        <v>71</v>
      </c>
      <c r="Q3" s="141" t="s">
        <v>17</v>
      </c>
      <c r="R3" s="141">
        <v>1</v>
      </c>
      <c r="S3" s="141">
        <v>2</v>
      </c>
      <c r="T3" s="141">
        <v>3</v>
      </c>
      <c r="U3" s="141" t="s">
        <v>77</v>
      </c>
      <c r="V3" s="17" t="s">
        <v>22</v>
      </c>
      <c r="W3" s="16" t="s">
        <v>78</v>
      </c>
      <c r="X3" s="16" t="s">
        <v>79</v>
      </c>
      <c r="Y3" s="89"/>
      <c r="Z3" s="89"/>
      <c r="AA3" s="89"/>
      <c r="AB3" s="89"/>
      <c r="AC3" s="89"/>
      <c r="AD3" s="89"/>
    </row>
    <row r="4" spans="1:30" x14ac:dyDescent="0.25">
      <c r="A4" s="1"/>
      <c r="B4" s="103" t="s">
        <v>100</v>
      </c>
      <c r="C4" s="104" t="s">
        <v>101</v>
      </c>
      <c r="D4" s="105" t="s">
        <v>83</v>
      </c>
      <c r="E4" s="137" t="s">
        <v>51</v>
      </c>
      <c r="F4" s="23"/>
      <c r="G4" s="107">
        <v>1</v>
      </c>
      <c r="H4" s="107"/>
      <c r="I4" s="108"/>
      <c r="J4" s="100" t="s">
        <v>86</v>
      </c>
      <c r="K4" s="100">
        <v>6</v>
      </c>
      <c r="L4" s="107"/>
      <c r="M4" s="108">
        <v>1</v>
      </c>
      <c r="N4" s="107"/>
      <c r="O4" s="108"/>
      <c r="P4" s="107"/>
      <c r="Q4" s="138" t="s">
        <v>106</v>
      </c>
      <c r="R4" s="138" t="s">
        <v>107</v>
      </c>
      <c r="S4" s="138" t="s">
        <v>108</v>
      </c>
      <c r="T4" s="138" t="s">
        <v>109</v>
      </c>
      <c r="U4" s="138"/>
      <c r="V4" s="109">
        <v>0.6</v>
      </c>
      <c r="W4" s="104" t="s">
        <v>105</v>
      </c>
      <c r="X4" s="110" t="s">
        <v>102</v>
      </c>
      <c r="Y4" s="89"/>
      <c r="Z4" s="89"/>
      <c r="AA4" s="89"/>
      <c r="AB4" s="89"/>
      <c r="AC4" s="89"/>
      <c r="AD4" s="89"/>
    </row>
    <row r="5" spans="1:30" x14ac:dyDescent="0.25">
      <c r="A5" s="9"/>
      <c r="B5" s="123" t="s">
        <v>103</v>
      </c>
      <c r="C5" s="124" t="s">
        <v>104</v>
      </c>
      <c r="D5" s="125"/>
      <c r="E5" s="79"/>
      <c r="F5" s="80"/>
      <c r="G5" s="126"/>
      <c r="H5" s="127"/>
      <c r="I5" s="128"/>
      <c r="J5" s="127"/>
      <c r="K5" s="127"/>
      <c r="L5" s="127"/>
      <c r="M5" s="127"/>
      <c r="N5" s="127"/>
      <c r="O5" s="127"/>
      <c r="P5" s="127"/>
      <c r="Q5" s="142"/>
      <c r="R5" s="142"/>
      <c r="S5" s="142"/>
      <c r="T5" s="142"/>
      <c r="U5" s="142"/>
      <c r="V5" s="129"/>
      <c r="W5" s="127"/>
      <c r="X5" s="130"/>
      <c r="Y5" s="89"/>
      <c r="Z5" s="89"/>
      <c r="AA5" s="89"/>
      <c r="AB5" s="89"/>
      <c r="AC5" s="89"/>
      <c r="AD5" s="89"/>
    </row>
    <row r="6" spans="1:30" x14ac:dyDescent="0.25">
      <c r="A6" s="9"/>
      <c r="B6" s="131"/>
      <c r="C6" s="132"/>
      <c r="D6" s="133"/>
      <c r="E6" s="134"/>
      <c r="F6" s="135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43"/>
      <c r="R6" s="143"/>
      <c r="S6" s="143"/>
      <c r="T6" s="143"/>
      <c r="U6" s="143"/>
      <c r="V6" s="132"/>
      <c r="W6" s="132"/>
      <c r="X6" s="136"/>
      <c r="Y6" s="89"/>
      <c r="Z6" s="89"/>
      <c r="AA6" s="89"/>
      <c r="AB6" s="89"/>
      <c r="AC6" s="89"/>
      <c r="AD6" s="89"/>
    </row>
    <row r="7" spans="1:30" x14ac:dyDescent="0.25">
      <c r="A7" s="1"/>
      <c r="B7" s="22" t="s">
        <v>67</v>
      </c>
      <c r="C7" s="22" t="s">
        <v>68</v>
      </c>
      <c r="D7" s="16" t="s">
        <v>69</v>
      </c>
      <c r="E7" s="21" t="s">
        <v>1</v>
      </c>
      <c r="F7" s="92"/>
      <c r="G7" s="18" t="s">
        <v>70</v>
      </c>
      <c r="H7" s="15" t="s">
        <v>71</v>
      </c>
      <c r="I7" s="15" t="s">
        <v>33</v>
      </c>
      <c r="J7" s="17" t="s">
        <v>72</v>
      </c>
      <c r="K7" s="17" t="s">
        <v>73</v>
      </c>
      <c r="L7" s="17" t="s">
        <v>74</v>
      </c>
      <c r="M7" s="18" t="s">
        <v>75</v>
      </c>
      <c r="N7" s="18" t="s">
        <v>32</v>
      </c>
      <c r="O7" s="15" t="s">
        <v>76</v>
      </c>
      <c r="P7" s="18" t="s">
        <v>71</v>
      </c>
      <c r="Q7" s="122" t="s">
        <v>17</v>
      </c>
      <c r="R7" s="122">
        <v>1</v>
      </c>
      <c r="S7" s="122">
        <v>2</v>
      </c>
      <c r="T7" s="122">
        <v>3</v>
      </c>
      <c r="U7" s="122" t="s">
        <v>77</v>
      </c>
      <c r="V7" s="17" t="s">
        <v>22</v>
      </c>
      <c r="W7" s="16" t="s">
        <v>78</v>
      </c>
      <c r="X7" s="16" t="s">
        <v>79</v>
      </c>
      <c r="Y7" s="89"/>
      <c r="Z7" s="89"/>
      <c r="AA7" s="89"/>
      <c r="AB7" s="89"/>
      <c r="AC7" s="89"/>
      <c r="AD7" s="89"/>
    </row>
    <row r="8" spans="1:30" x14ac:dyDescent="0.25">
      <c r="A8" s="1"/>
      <c r="B8" s="93" t="s">
        <v>92</v>
      </c>
      <c r="C8" s="94" t="s">
        <v>93</v>
      </c>
      <c r="D8" s="95" t="s">
        <v>83</v>
      </c>
      <c r="E8" s="96"/>
      <c r="F8" s="106"/>
      <c r="G8" s="97">
        <v>1</v>
      </c>
      <c r="H8" s="98"/>
      <c r="I8" s="98"/>
      <c r="J8" s="99"/>
      <c r="K8" s="99" t="s">
        <v>89</v>
      </c>
      <c r="L8" s="100"/>
      <c r="M8" s="99">
        <v>1</v>
      </c>
      <c r="N8" s="97"/>
      <c r="O8" s="98"/>
      <c r="P8" s="98"/>
      <c r="Q8" s="144" t="s">
        <v>106</v>
      </c>
      <c r="R8" s="144" t="s">
        <v>109</v>
      </c>
      <c r="S8" s="144" t="s">
        <v>108</v>
      </c>
      <c r="T8" s="144"/>
      <c r="U8" s="144" t="s">
        <v>107</v>
      </c>
      <c r="V8" s="101">
        <v>0.6</v>
      </c>
      <c r="W8" s="94" t="s">
        <v>94</v>
      </c>
      <c r="X8" s="102" t="s">
        <v>95</v>
      </c>
      <c r="Y8" s="89"/>
      <c r="Z8" s="89"/>
      <c r="AA8" s="89"/>
      <c r="AB8" s="89"/>
      <c r="AC8" s="89"/>
      <c r="AD8" s="89"/>
    </row>
    <row r="9" spans="1:30" x14ac:dyDescent="0.25">
      <c r="A9" s="9"/>
      <c r="B9" s="131"/>
      <c r="C9" s="132"/>
      <c r="D9" s="133"/>
      <c r="E9" s="134"/>
      <c r="F9" s="135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43"/>
      <c r="R9" s="143"/>
      <c r="S9" s="143"/>
      <c r="T9" s="143"/>
      <c r="U9" s="143"/>
      <c r="V9" s="132"/>
      <c r="W9" s="132"/>
      <c r="X9" s="136"/>
      <c r="Y9" s="89"/>
      <c r="Z9" s="89"/>
      <c r="AA9" s="89"/>
      <c r="AB9" s="89"/>
      <c r="AC9" s="89"/>
      <c r="AD9" s="89"/>
    </row>
    <row r="10" spans="1:30" x14ac:dyDescent="0.25">
      <c r="A10" s="1"/>
      <c r="B10" s="22" t="s">
        <v>80</v>
      </c>
      <c r="C10" s="22" t="s">
        <v>68</v>
      </c>
      <c r="D10" s="16" t="s">
        <v>69</v>
      </c>
      <c r="E10" s="21" t="s">
        <v>1</v>
      </c>
      <c r="F10" s="92"/>
      <c r="G10" s="18" t="s">
        <v>70</v>
      </c>
      <c r="H10" s="15" t="s">
        <v>71</v>
      </c>
      <c r="I10" s="15" t="s">
        <v>33</v>
      </c>
      <c r="J10" s="17" t="s">
        <v>72</v>
      </c>
      <c r="K10" s="17" t="s">
        <v>73</v>
      </c>
      <c r="L10" s="17" t="s">
        <v>74</v>
      </c>
      <c r="M10" s="18" t="s">
        <v>75</v>
      </c>
      <c r="N10" s="18" t="s">
        <v>32</v>
      </c>
      <c r="O10" s="15" t="s">
        <v>76</v>
      </c>
      <c r="P10" s="18" t="s">
        <v>71</v>
      </c>
      <c r="Q10" s="122" t="s">
        <v>17</v>
      </c>
      <c r="R10" s="122">
        <v>1</v>
      </c>
      <c r="S10" s="122">
        <v>2</v>
      </c>
      <c r="T10" s="122">
        <v>3</v>
      </c>
      <c r="U10" s="122" t="s">
        <v>77</v>
      </c>
      <c r="V10" s="17" t="s">
        <v>22</v>
      </c>
      <c r="W10" s="16" t="s">
        <v>78</v>
      </c>
      <c r="X10" s="16" t="s">
        <v>79</v>
      </c>
      <c r="Y10" s="89"/>
      <c r="Z10" s="89"/>
      <c r="AA10" s="89"/>
      <c r="AB10" s="89"/>
      <c r="AC10" s="89"/>
      <c r="AD10" s="89"/>
    </row>
    <row r="11" spans="1:30" x14ac:dyDescent="0.25">
      <c r="A11" s="1"/>
      <c r="B11" s="103" t="s">
        <v>87</v>
      </c>
      <c r="C11" s="104" t="s">
        <v>88</v>
      </c>
      <c r="D11" s="105" t="s">
        <v>83</v>
      </c>
      <c r="E11" s="148" t="s">
        <v>37</v>
      </c>
      <c r="F11" s="86"/>
      <c r="G11" s="107"/>
      <c r="H11" s="108"/>
      <c r="I11" s="107">
        <v>1</v>
      </c>
      <c r="J11" s="100"/>
      <c r="K11" s="100" t="s">
        <v>89</v>
      </c>
      <c r="L11" s="100"/>
      <c r="M11" s="100">
        <v>1</v>
      </c>
      <c r="N11" s="107"/>
      <c r="O11" s="108"/>
      <c r="P11" s="108">
        <v>1</v>
      </c>
      <c r="Q11" s="138" t="s">
        <v>110</v>
      </c>
      <c r="R11" s="138" t="s">
        <v>111</v>
      </c>
      <c r="S11" s="138" t="s">
        <v>112</v>
      </c>
      <c r="T11" s="138"/>
      <c r="U11" s="138"/>
      <c r="V11" s="109">
        <v>0.5</v>
      </c>
      <c r="W11" s="104" t="s">
        <v>90</v>
      </c>
      <c r="X11" s="110" t="s">
        <v>91</v>
      </c>
      <c r="Y11" s="89"/>
      <c r="Z11" s="89"/>
      <c r="AA11" s="89"/>
      <c r="AB11" s="89"/>
      <c r="AC11" s="89"/>
      <c r="AD11" s="89"/>
    </row>
    <row r="12" spans="1:30" x14ac:dyDescent="0.25">
      <c r="A12" s="1"/>
      <c r="B12" s="103" t="s">
        <v>81</v>
      </c>
      <c r="C12" s="104" t="s">
        <v>82</v>
      </c>
      <c r="D12" s="105" t="s">
        <v>83</v>
      </c>
      <c r="E12" s="148" t="s">
        <v>37</v>
      </c>
      <c r="F12" s="86"/>
      <c r="G12" s="107"/>
      <c r="H12" s="108"/>
      <c r="I12" s="107">
        <v>1</v>
      </c>
      <c r="J12" s="100" t="s">
        <v>86</v>
      </c>
      <c r="K12" s="100">
        <v>2</v>
      </c>
      <c r="L12" s="100"/>
      <c r="M12" s="100">
        <v>1</v>
      </c>
      <c r="N12" s="107"/>
      <c r="O12" s="108"/>
      <c r="P12" s="108"/>
      <c r="Q12" s="138" t="s">
        <v>113</v>
      </c>
      <c r="R12" s="138" t="s">
        <v>114</v>
      </c>
      <c r="S12" s="138" t="s">
        <v>115</v>
      </c>
      <c r="T12" s="138"/>
      <c r="U12" s="138"/>
      <c r="V12" s="109">
        <v>0.4</v>
      </c>
      <c r="W12" s="104" t="s">
        <v>84</v>
      </c>
      <c r="X12" s="110" t="s">
        <v>85</v>
      </c>
      <c r="Y12" s="89"/>
      <c r="Z12" s="89"/>
      <c r="AA12" s="89"/>
      <c r="AB12" s="89"/>
      <c r="AC12" s="89"/>
      <c r="AD12" s="89"/>
    </row>
    <row r="13" spans="1:30" x14ac:dyDescent="0.25">
      <c r="A13" s="9"/>
      <c r="B13" s="22" t="s">
        <v>7</v>
      </c>
      <c r="C13" s="17"/>
      <c r="D13" s="16"/>
      <c r="E13" s="120"/>
      <c r="F13" s="106"/>
      <c r="G13" s="18"/>
      <c r="H13" s="18"/>
      <c r="I13" s="18">
        <v>2</v>
      </c>
      <c r="J13" s="18"/>
      <c r="K13" s="18"/>
      <c r="L13" s="18"/>
      <c r="M13" s="18">
        <v>2</v>
      </c>
      <c r="N13" s="18"/>
      <c r="O13" s="18"/>
      <c r="P13" s="18">
        <v>1</v>
      </c>
      <c r="Q13" s="122" t="s">
        <v>116</v>
      </c>
      <c r="R13" s="122" t="s">
        <v>117</v>
      </c>
      <c r="S13" s="122" t="s">
        <v>118</v>
      </c>
      <c r="T13" s="122"/>
      <c r="U13" s="122"/>
      <c r="V13" s="48">
        <v>0.45500000000000002</v>
      </c>
      <c r="W13" s="121"/>
      <c r="X13" s="122"/>
      <c r="Y13" s="89"/>
      <c r="Z13" s="89"/>
      <c r="AA13" s="89"/>
      <c r="AB13" s="89"/>
      <c r="AC13" s="89"/>
      <c r="AD13" s="89"/>
    </row>
    <row r="14" spans="1:30" x14ac:dyDescent="0.25">
      <c r="A14" s="9"/>
      <c r="B14" s="131"/>
      <c r="C14" s="132"/>
      <c r="D14" s="133"/>
      <c r="E14" s="134"/>
      <c r="F14" s="135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43"/>
      <c r="R14" s="143"/>
      <c r="S14" s="143"/>
      <c r="T14" s="143"/>
      <c r="U14" s="143"/>
      <c r="V14" s="132"/>
      <c r="W14" s="132"/>
      <c r="X14" s="136"/>
      <c r="Y14" s="89"/>
      <c r="Z14" s="89"/>
      <c r="AA14" s="89"/>
      <c r="AB14" s="89"/>
      <c r="AC14" s="89"/>
      <c r="AD14" s="89"/>
    </row>
    <row r="15" spans="1:30" x14ac:dyDescent="0.25">
      <c r="A15" s="9"/>
      <c r="B15" s="111"/>
      <c r="C15" s="50"/>
      <c r="D15" s="111"/>
      <c r="E15" s="112"/>
      <c r="G15" s="50"/>
      <c r="H15" s="53"/>
      <c r="I15" s="50"/>
      <c r="J15" s="23"/>
      <c r="K15" s="23"/>
      <c r="L15" s="23"/>
      <c r="M15" s="50"/>
      <c r="N15" s="50"/>
      <c r="O15" s="50"/>
      <c r="P15" s="50"/>
      <c r="Q15" s="145"/>
      <c r="R15" s="145"/>
      <c r="S15" s="145"/>
      <c r="T15" s="145"/>
      <c r="U15" s="145"/>
      <c r="V15" s="50"/>
      <c r="W15" s="111"/>
      <c r="X15" s="50"/>
      <c r="Y15" s="89"/>
      <c r="Z15" s="89"/>
      <c r="AA15" s="89"/>
      <c r="AB15" s="89"/>
      <c r="AC15" s="89"/>
      <c r="AD15" s="89"/>
    </row>
    <row r="16" spans="1:30" x14ac:dyDescent="0.25">
      <c r="A16" s="9"/>
      <c r="B16" s="111"/>
      <c r="C16" s="50"/>
      <c r="D16" s="111"/>
      <c r="E16" s="112"/>
      <c r="G16" s="50"/>
      <c r="H16" s="53"/>
      <c r="I16" s="50"/>
      <c r="J16" s="23"/>
      <c r="K16" s="23"/>
      <c r="L16" s="23"/>
      <c r="M16" s="50"/>
      <c r="N16" s="50"/>
      <c r="O16" s="50"/>
      <c r="P16" s="50"/>
      <c r="Q16" s="145"/>
      <c r="R16" s="145"/>
      <c r="S16" s="145"/>
      <c r="T16" s="145"/>
      <c r="U16" s="145"/>
      <c r="V16" s="50"/>
      <c r="W16" s="111"/>
      <c r="X16" s="50"/>
      <c r="Y16" s="89"/>
      <c r="Z16" s="89"/>
      <c r="AA16" s="89"/>
      <c r="AB16" s="89"/>
      <c r="AC16" s="89"/>
      <c r="AD16" s="89"/>
    </row>
    <row r="17" spans="1:30" x14ac:dyDescent="0.25">
      <c r="A17" s="9"/>
      <c r="B17" s="111"/>
      <c r="C17" s="50"/>
      <c r="D17" s="111"/>
      <c r="E17" s="112"/>
      <c r="G17" s="50"/>
      <c r="H17" s="53"/>
      <c r="I17" s="50"/>
      <c r="J17" s="23"/>
      <c r="K17" s="23"/>
      <c r="L17" s="23"/>
      <c r="M17" s="50"/>
      <c r="N17" s="50"/>
      <c r="O17" s="50"/>
      <c r="P17" s="50"/>
      <c r="Q17" s="145"/>
      <c r="R17" s="145"/>
      <c r="S17" s="145"/>
      <c r="T17" s="145"/>
      <c r="U17" s="145"/>
      <c r="V17" s="50"/>
      <c r="W17" s="111"/>
      <c r="X17" s="50"/>
      <c r="Y17" s="89"/>
      <c r="Z17" s="89"/>
      <c r="AA17" s="89"/>
      <c r="AB17" s="89"/>
      <c r="AC17" s="89"/>
      <c r="AD17" s="89"/>
    </row>
    <row r="18" spans="1:30" x14ac:dyDescent="0.25">
      <c r="A18" s="9"/>
      <c r="B18" s="111"/>
      <c r="C18" s="50"/>
      <c r="D18" s="111"/>
      <c r="E18" s="112"/>
      <c r="G18" s="50"/>
      <c r="H18" s="53"/>
      <c r="I18" s="50"/>
      <c r="J18" s="23"/>
      <c r="K18" s="23"/>
      <c r="L18" s="23"/>
      <c r="M18" s="50"/>
      <c r="N18" s="50"/>
      <c r="O18" s="50"/>
      <c r="P18" s="50"/>
      <c r="Q18" s="145"/>
      <c r="R18" s="145"/>
      <c r="S18" s="145"/>
      <c r="T18" s="145"/>
      <c r="U18" s="145"/>
      <c r="V18" s="50"/>
      <c r="W18" s="111"/>
      <c r="X18" s="50"/>
      <c r="Y18" s="89"/>
      <c r="Z18" s="89"/>
      <c r="AA18" s="89"/>
      <c r="AB18" s="89"/>
      <c r="AC18" s="89"/>
      <c r="AD18" s="89"/>
    </row>
    <row r="19" spans="1:30" x14ac:dyDescent="0.25">
      <c r="A19" s="9"/>
      <c r="B19" s="111"/>
      <c r="C19" s="50"/>
      <c r="D19" s="111"/>
      <c r="E19" s="112"/>
      <c r="G19" s="50"/>
      <c r="H19" s="53"/>
      <c r="I19" s="50"/>
      <c r="J19" s="23"/>
      <c r="K19" s="23"/>
      <c r="L19" s="23"/>
      <c r="M19" s="50"/>
      <c r="N19" s="50"/>
      <c r="O19" s="50"/>
      <c r="P19" s="50"/>
      <c r="Q19" s="145"/>
      <c r="R19" s="145"/>
      <c r="S19" s="145"/>
      <c r="T19" s="145"/>
      <c r="U19" s="145"/>
      <c r="V19" s="50"/>
      <c r="W19" s="111"/>
      <c r="X19" s="50"/>
      <c r="Y19" s="89"/>
      <c r="Z19" s="89"/>
      <c r="AA19" s="89"/>
      <c r="AB19" s="89"/>
      <c r="AC19" s="89"/>
      <c r="AD19" s="89"/>
    </row>
    <row r="20" spans="1:30" x14ac:dyDescent="0.25">
      <c r="A20" s="9"/>
      <c r="B20" s="111"/>
      <c r="C20" s="50"/>
      <c r="D20" s="111"/>
      <c r="E20" s="112"/>
      <c r="G20" s="50"/>
      <c r="H20" s="53"/>
      <c r="I20" s="50"/>
      <c r="J20" s="23"/>
      <c r="K20" s="23"/>
      <c r="L20" s="23"/>
      <c r="M20" s="50"/>
      <c r="N20" s="50"/>
      <c r="O20" s="50"/>
      <c r="P20" s="50"/>
      <c r="Q20" s="145"/>
      <c r="R20" s="145"/>
      <c r="S20" s="145"/>
      <c r="T20" s="145"/>
      <c r="U20" s="145"/>
      <c r="V20" s="50"/>
      <c r="W20" s="111"/>
      <c r="X20" s="50"/>
      <c r="Y20" s="89"/>
      <c r="Z20" s="89"/>
      <c r="AA20" s="89"/>
      <c r="AB20" s="89"/>
      <c r="AC20" s="89"/>
      <c r="AD20" s="89"/>
    </row>
    <row r="21" spans="1:30" x14ac:dyDescent="0.25">
      <c r="A21" s="9"/>
      <c r="B21" s="111"/>
      <c r="C21" s="50"/>
      <c r="D21" s="111"/>
      <c r="E21" s="112"/>
      <c r="G21" s="50"/>
      <c r="H21" s="53"/>
      <c r="I21" s="50"/>
      <c r="J21" s="23"/>
      <c r="K21" s="23"/>
      <c r="L21" s="23"/>
      <c r="M21" s="50"/>
      <c r="N21" s="50"/>
      <c r="O21" s="50"/>
      <c r="P21" s="50"/>
      <c r="Q21" s="145"/>
      <c r="R21" s="145"/>
      <c r="S21" s="145"/>
      <c r="T21" s="145"/>
      <c r="U21" s="145"/>
      <c r="V21" s="50"/>
      <c r="W21" s="111"/>
      <c r="X21" s="50"/>
      <c r="Y21" s="89"/>
      <c r="Z21" s="89"/>
      <c r="AA21" s="89"/>
      <c r="AB21" s="89"/>
      <c r="AC21" s="89"/>
      <c r="AD21" s="89"/>
    </row>
    <row r="22" spans="1:30" x14ac:dyDescent="0.25">
      <c r="A22" s="9"/>
      <c r="B22" s="111"/>
      <c r="C22" s="50"/>
      <c r="D22" s="111"/>
      <c r="E22" s="112"/>
      <c r="G22" s="50"/>
      <c r="H22" s="53"/>
      <c r="I22" s="50"/>
      <c r="J22" s="23"/>
      <c r="K22" s="23"/>
      <c r="L22" s="23"/>
      <c r="M22" s="50"/>
      <c r="N22" s="50"/>
      <c r="O22" s="50"/>
      <c r="P22" s="50"/>
      <c r="Q22" s="145"/>
      <c r="R22" s="145"/>
      <c r="S22" s="145"/>
      <c r="T22" s="145"/>
      <c r="U22" s="145"/>
      <c r="V22" s="50"/>
      <c r="W22" s="111"/>
      <c r="X22" s="50"/>
      <c r="Y22" s="89"/>
      <c r="Z22" s="89"/>
      <c r="AA22" s="89"/>
      <c r="AB22" s="89"/>
      <c r="AC22" s="89"/>
      <c r="AD22" s="89"/>
    </row>
    <row r="23" spans="1:30" x14ac:dyDescent="0.25">
      <c r="A23" s="9"/>
      <c r="B23" s="111"/>
      <c r="C23" s="50"/>
      <c r="D23" s="111"/>
      <c r="E23" s="112"/>
      <c r="G23" s="50"/>
      <c r="H23" s="53"/>
      <c r="I23" s="50"/>
      <c r="J23" s="23"/>
      <c r="K23" s="23"/>
      <c r="L23" s="23"/>
      <c r="M23" s="50"/>
      <c r="N23" s="50"/>
      <c r="O23" s="50"/>
      <c r="P23" s="50"/>
      <c r="Q23" s="145"/>
      <c r="R23" s="145"/>
      <c r="S23" s="145"/>
      <c r="T23" s="145"/>
      <c r="U23" s="145"/>
      <c r="V23" s="50"/>
      <c r="W23" s="111"/>
      <c r="X23" s="50"/>
      <c r="Y23" s="89"/>
      <c r="Z23" s="89"/>
      <c r="AA23" s="89"/>
      <c r="AB23" s="89"/>
      <c r="AC23" s="89"/>
      <c r="AD23" s="89"/>
    </row>
    <row r="24" spans="1:30" x14ac:dyDescent="0.25">
      <c r="A24" s="9"/>
      <c r="B24" s="111"/>
      <c r="C24" s="50"/>
      <c r="D24" s="111"/>
      <c r="E24" s="112"/>
      <c r="G24" s="50"/>
      <c r="H24" s="53"/>
      <c r="I24" s="50"/>
      <c r="J24" s="23"/>
      <c r="K24" s="23"/>
      <c r="L24" s="23"/>
      <c r="M24" s="50"/>
      <c r="N24" s="50"/>
      <c r="O24" s="50"/>
      <c r="P24" s="50"/>
      <c r="Q24" s="145"/>
      <c r="R24" s="145"/>
      <c r="S24" s="145"/>
      <c r="T24" s="145"/>
      <c r="U24" s="145"/>
      <c r="V24" s="50"/>
      <c r="W24" s="111"/>
      <c r="X24" s="50"/>
      <c r="Y24" s="89"/>
      <c r="Z24" s="89"/>
      <c r="AA24" s="89"/>
      <c r="AB24" s="89"/>
      <c r="AC24" s="89"/>
      <c r="AD24" s="89"/>
    </row>
    <row r="25" spans="1:30" x14ac:dyDescent="0.25">
      <c r="A25" s="9"/>
      <c r="B25" s="111"/>
      <c r="C25" s="50"/>
      <c r="D25" s="111"/>
      <c r="E25" s="112"/>
      <c r="G25" s="50"/>
      <c r="H25" s="53"/>
      <c r="I25" s="50"/>
      <c r="J25" s="23"/>
      <c r="K25" s="23"/>
      <c r="L25" s="23"/>
      <c r="M25" s="50"/>
      <c r="N25" s="50"/>
      <c r="O25" s="50"/>
      <c r="P25" s="50"/>
      <c r="Q25" s="145"/>
      <c r="R25" s="145"/>
      <c r="S25" s="145"/>
      <c r="T25" s="145"/>
      <c r="U25" s="145"/>
      <c r="V25" s="50"/>
      <c r="W25" s="111"/>
      <c r="X25" s="50"/>
      <c r="Y25" s="89"/>
      <c r="Z25" s="89"/>
      <c r="AA25" s="89"/>
      <c r="AB25" s="89"/>
      <c r="AC25" s="89"/>
      <c r="AD25" s="89"/>
    </row>
    <row r="26" spans="1:30" x14ac:dyDescent="0.25">
      <c r="A26" s="9"/>
      <c r="B26" s="111"/>
      <c r="C26" s="50"/>
      <c r="D26" s="111"/>
      <c r="E26" s="112"/>
      <c r="G26" s="50"/>
      <c r="H26" s="53"/>
      <c r="I26" s="50"/>
      <c r="J26" s="23"/>
      <c r="K26" s="23"/>
      <c r="L26" s="23"/>
      <c r="M26" s="50"/>
      <c r="N26" s="50"/>
      <c r="O26" s="50"/>
      <c r="P26" s="50"/>
      <c r="Q26" s="145"/>
      <c r="R26" s="145"/>
      <c r="S26" s="145"/>
      <c r="T26" s="145"/>
      <c r="U26" s="145"/>
      <c r="V26" s="50"/>
      <c r="W26" s="111"/>
      <c r="X26" s="50"/>
      <c r="Y26" s="89"/>
      <c r="Z26" s="89"/>
      <c r="AA26" s="89"/>
      <c r="AB26" s="89"/>
      <c r="AC26" s="89"/>
      <c r="AD26" s="89"/>
    </row>
    <row r="27" spans="1:30" x14ac:dyDescent="0.25">
      <c r="A27" s="9"/>
      <c r="B27" s="111"/>
      <c r="C27" s="50"/>
      <c r="D27" s="111"/>
      <c r="E27" s="112"/>
      <c r="G27" s="50"/>
      <c r="H27" s="53"/>
      <c r="I27" s="50"/>
      <c r="J27" s="23"/>
      <c r="K27" s="23"/>
      <c r="L27" s="23"/>
      <c r="M27" s="50"/>
      <c r="N27" s="50"/>
      <c r="O27" s="50"/>
      <c r="P27" s="50"/>
      <c r="Q27" s="145"/>
      <c r="R27" s="145"/>
      <c r="S27" s="145"/>
      <c r="T27" s="145"/>
      <c r="U27" s="145"/>
      <c r="V27" s="50"/>
      <c r="W27" s="111"/>
      <c r="X27" s="50"/>
      <c r="Y27" s="89"/>
      <c r="Z27" s="89"/>
      <c r="AA27" s="89"/>
      <c r="AB27" s="89"/>
      <c r="AC27" s="89"/>
      <c r="AD27" s="89"/>
    </row>
    <row r="28" spans="1:30" x14ac:dyDescent="0.25">
      <c r="A28" s="9"/>
      <c r="B28" s="111"/>
      <c r="C28" s="50"/>
      <c r="D28" s="111"/>
      <c r="E28" s="112"/>
      <c r="G28" s="50"/>
      <c r="H28" s="53"/>
      <c r="I28" s="50"/>
      <c r="J28" s="23"/>
      <c r="K28" s="23"/>
      <c r="L28" s="23"/>
      <c r="M28" s="50"/>
      <c r="N28" s="50"/>
      <c r="O28" s="50"/>
      <c r="P28" s="50"/>
      <c r="Q28" s="145"/>
      <c r="R28" s="145"/>
      <c r="S28" s="145"/>
      <c r="T28" s="145"/>
      <c r="U28" s="145"/>
      <c r="V28" s="50"/>
      <c r="W28" s="111"/>
      <c r="X28" s="50"/>
      <c r="Y28" s="89"/>
      <c r="Z28" s="89"/>
      <c r="AA28" s="89"/>
      <c r="AB28" s="89"/>
      <c r="AC28" s="89"/>
      <c r="AD28" s="89"/>
    </row>
    <row r="29" spans="1:30" x14ac:dyDescent="0.25">
      <c r="A29" s="9"/>
      <c r="B29" s="111"/>
      <c r="C29" s="50"/>
      <c r="D29" s="111"/>
      <c r="E29" s="112"/>
      <c r="G29" s="50"/>
      <c r="H29" s="53"/>
      <c r="I29" s="50"/>
      <c r="J29" s="23"/>
      <c r="K29" s="23"/>
      <c r="L29" s="23"/>
      <c r="M29" s="50"/>
      <c r="N29" s="50"/>
      <c r="O29" s="50"/>
      <c r="P29" s="50"/>
      <c r="Q29" s="145"/>
      <c r="R29" s="145"/>
      <c r="S29" s="145"/>
      <c r="T29" s="145"/>
      <c r="U29" s="145"/>
      <c r="V29" s="50"/>
      <c r="W29" s="111"/>
      <c r="X29" s="50"/>
      <c r="Y29" s="89"/>
      <c r="Z29" s="89"/>
      <c r="AA29" s="89"/>
      <c r="AB29" s="89"/>
      <c r="AC29" s="89"/>
      <c r="AD29" s="89"/>
    </row>
    <row r="30" spans="1:30" x14ac:dyDescent="0.25">
      <c r="A30" s="9"/>
      <c r="B30" s="111"/>
      <c r="C30" s="50"/>
      <c r="D30" s="111"/>
      <c r="E30" s="112"/>
      <c r="G30" s="50"/>
      <c r="H30" s="53"/>
      <c r="I30" s="50"/>
      <c r="J30" s="23"/>
      <c r="K30" s="23"/>
      <c r="L30" s="23"/>
      <c r="M30" s="50"/>
      <c r="N30" s="50"/>
      <c r="O30" s="50"/>
      <c r="P30" s="50"/>
      <c r="Q30" s="145"/>
      <c r="R30" s="145"/>
      <c r="S30" s="145"/>
      <c r="T30" s="145"/>
      <c r="U30" s="145"/>
      <c r="V30" s="50"/>
      <c r="W30" s="111"/>
      <c r="X30" s="50"/>
      <c r="Y30" s="89"/>
      <c r="Z30" s="89"/>
      <c r="AA30" s="89"/>
      <c r="AB30" s="89"/>
      <c r="AC30" s="89"/>
      <c r="AD30" s="89"/>
    </row>
    <row r="31" spans="1:30" x14ac:dyDescent="0.25">
      <c r="A31" s="9"/>
      <c r="B31" s="111"/>
      <c r="C31" s="50"/>
      <c r="D31" s="111"/>
      <c r="E31" s="112"/>
      <c r="G31" s="50"/>
      <c r="H31" s="53"/>
      <c r="I31" s="50"/>
      <c r="J31" s="23"/>
      <c r="K31" s="23"/>
      <c r="L31" s="23"/>
      <c r="M31" s="50"/>
      <c r="N31" s="50"/>
      <c r="O31" s="50"/>
      <c r="P31" s="50"/>
      <c r="Q31" s="145"/>
      <c r="R31" s="145"/>
      <c r="S31" s="145"/>
      <c r="T31" s="145"/>
      <c r="U31" s="145"/>
      <c r="V31" s="50"/>
      <c r="W31" s="111"/>
      <c r="X31" s="50"/>
      <c r="Y31" s="89"/>
      <c r="Z31" s="89"/>
      <c r="AA31" s="89"/>
      <c r="AB31" s="89"/>
      <c r="AC31" s="89"/>
      <c r="AD31" s="89"/>
    </row>
    <row r="32" spans="1:30" x14ac:dyDescent="0.25">
      <c r="A32" s="9"/>
      <c r="B32" s="111"/>
      <c r="C32" s="50"/>
      <c r="D32" s="111"/>
      <c r="E32" s="112"/>
      <c r="G32" s="50"/>
      <c r="H32" s="53"/>
      <c r="I32" s="50"/>
      <c r="J32" s="23"/>
      <c r="K32" s="23"/>
      <c r="L32" s="23"/>
      <c r="M32" s="50"/>
      <c r="N32" s="50"/>
      <c r="O32" s="50"/>
      <c r="P32" s="50"/>
      <c r="Q32" s="145"/>
      <c r="R32" s="145"/>
      <c r="S32" s="145"/>
      <c r="T32" s="145"/>
      <c r="U32" s="145"/>
      <c r="V32" s="50"/>
      <c r="W32" s="111"/>
      <c r="X32" s="50"/>
      <c r="Y32" s="89"/>
      <c r="Z32" s="89"/>
      <c r="AA32" s="89"/>
      <c r="AB32" s="89"/>
      <c r="AC32" s="89"/>
      <c r="AD32" s="89"/>
    </row>
    <row r="33" spans="1:30" x14ac:dyDescent="0.25">
      <c r="A33" s="9"/>
      <c r="B33" s="111"/>
      <c r="C33" s="50"/>
      <c r="D33" s="111"/>
      <c r="E33" s="112"/>
      <c r="G33" s="50"/>
      <c r="H33" s="53"/>
      <c r="I33" s="50"/>
      <c r="J33" s="23"/>
      <c r="K33" s="23"/>
      <c r="L33" s="23"/>
      <c r="M33" s="50"/>
      <c r="N33" s="50"/>
      <c r="O33" s="50"/>
      <c r="P33" s="50"/>
      <c r="Q33" s="145"/>
      <c r="R33" s="145"/>
      <c r="S33" s="145"/>
      <c r="T33" s="145"/>
      <c r="U33" s="145"/>
      <c r="V33" s="50"/>
      <c r="W33" s="111"/>
      <c r="X33" s="50"/>
      <c r="Y33" s="89"/>
      <c r="Z33" s="89"/>
      <c r="AA33" s="89"/>
      <c r="AB33" s="89"/>
      <c r="AC33" s="89"/>
      <c r="AD33" s="89"/>
    </row>
    <row r="34" spans="1:30" x14ac:dyDescent="0.25">
      <c r="A34" s="9"/>
      <c r="B34" s="111"/>
      <c r="C34" s="50"/>
      <c r="D34" s="111"/>
      <c r="E34" s="112"/>
      <c r="G34" s="50"/>
      <c r="H34" s="53"/>
      <c r="I34" s="50"/>
      <c r="J34" s="23"/>
      <c r="K34" s="23"/>
      <c r="L34" s="23"/>
      <c r="M34" s="50"/>
      <c r="N34" s="50"/>
      <c r="O34" s="50"/>
      <c r="P34" s="50"/>
      <c r="Q34" s="145"/>
      <c r="R34" s="145"/>
      <c r="S34" s="145"/>
      <c r="T34" s="145"/>
      <c r="U34" s="145"/>
      <c r="V34" s="50"/>
      <c r="W34" s="111"/>
      <c r="X34" s="50"/>
      <c r="Y34" s="89"/>
      <c r="Z34" s="89"/>
      <c r="AA34" s="89"/>
      <c r="AB34" s="89"/>
      <c r="AC34" s="89"/>
      <c r="AD34" s="89"/>
    </row>
    <row r="35" spans="1:30" x14ac:dyDescent="0.25">
      <c r="A35" s="9"/>
      <c r="B35" s="111"/>
      <c r="C35" s="50"/>
      <c r="D35" s="111"/>
      <c r="E35" s="112"/>
      <c r="G35" s="50"/>
      <c r="H35" s="53"/>
      <c r="I35" s="50"/>
      <c r="J35" s="23"/>
      <c r="K35" s="23"/>
      <c r="L35" s="23"/>
      <c r="M35" s="50"/>
      <c r="N35" s="50"/>
      <c r="O35" s="50"/>
      <c r="P35" s="50"/>
      <c r="Q35" s="145"/>
      <c r="R35" s="145"/>
      <c r="S35" s="145"/>
      <c r="T35" s="145"/>
      <c r="U35" s="145"/>
      <c r="V35" s="50"/>
      <c r="W35" s="111"/>
      <c r="X35" s="50"/>
      <c r="Y35" s="89"/>
      <c r="Z35" s="89"/>
      <c r="AA35" s="89"/>
      <c r="AB35" s="89"/>
      <c r="AC35" s="89"/>
      <c r="AD35" s="89"/>
    </row>
    <row r="36" spans="1:30" x14ac:dyDescent="0.25">
      <c r="A36" s="9"/>
      <c r="B36" s="111"/>
      <c r="C36" s="50"/>
      <c r="D36" s="111"/>
      <c r="E36" s="112"/>
      <c r="G36" s="50"/>
      <c r="H36" s="53"/>
      <c r="I36" s="50"/>
      <c r="J36" s="23"/>
      <c r="K36" s="23"/>
      <c r="L36" s="23"/>
      <c r="M36" s="50"/>
      <c r="N36" s="50"/>
      <c r="O36" s="50"/>
      <c r="P36" s="50"/>
      <c r="Q36" s="145"/>
      <c r="R36" s="145"/>
      <c r="S36" s="145"/>
      <c r="T36" s="145"/>
      <c r="U36" s="145"/>
      <c r="V36" s="50"/>
      <c r="W36" s="111"/>
      <c r="X36" s="50"/>
      <c r="Y36" s="89"/>
      <c r="Z36" s="89"/>
      <c r="AA36" s="89"/>
      <c r="AB36" s="89"/>
      <c r="AC36" s="89"/>
      <c r="AD36" s="89"/>
    </row>
    <row r="37" spans="1:30" x14ac:dyDescent="0.25">
      <c r="A37" s="9"/>
      <c r="B37" s="111"/>
      <c r="C37" s="50"/>
      <c r="D37" s="111"/>
      <c r="E37" s="112"/>
      <c r="G37" s="50"/>
      <c r="H37" s="53"/>
      <c r="I37" s="50"/>
      <c r="J37" s="23"/>
      <c r="K37" s="23"/>
      <c r="L37" s="23"/>
      <c r="M37" s="50"/>
      <c r="N37" s="50"/>
      <c r="O37" s="50"/>
      <c r="P37" s="50"/>
      <c r="Q37" s="145"/>
      <c r="R37" s="145"/>
      <c r="S37" s="145"/>
      <c r="T37" s="145"/>
      <c r="U37" s="145"/>
      <c r="V37" s="50"/>
      <c r="W37" s="111"/>
      <c r="X37" s="50"/>
      <c r="Y37" s="89"/>
      <c r="Z37" s="89"/>
      <c r="AA37" s="89"/>
      <c r="AB37" s="89"/>
      <c r="AC37" s="89"/>
      <c r="AD37" s="89"/>
    </row>
    <row r="38" spans="1:30" x14ac:dyDescent="0.25">
      <c r="A38" s="9"/>
      <c r="B38" s="111"/>
      <c r="C38" s="50"/>
      <c r="D38" s="111"/>
      <c r="E38" s="112"/>
      <c r="G38" s="50"/>
      <c r="H38" s="53"/>
      <c r="I38" s="50"/>
      <c r="J38" s="23"/>
      <c r="K38" s="23"/>
      <c r="L38" s="23"/>
      <c r="M38" s="50"/>
      <c r="N38" s="50"/>
      <c r="O38" s="50"/>
      <c r="P38" s="50"/>
      <c r="Q38" s="145"/>
      <c r="R38" s="145"/>
      <c r="S38" s="145"/>
      <c r="T38" s="145"/>
      <c r="U38" s="145"/>
      <c r="V38" s="50"/>
      <c r="W38" s="111"/>
      <c r="X38" s="50"/>
      <c r="Y38" s="89"/>
      <c r="Z38" s="89"/>
      <c r="AA38" s="89"/>
      <c r="AB38" s="89"/>
      <c r="AC38" s="89"/>
      <c r="AD38" s="89"/>
    </row>
    <row r="39" spans="1:30" x14ac:dyDescent="0.25">
      <c r="A39" s="9"/>
      <c r="B39" s="111"/>
      <c r="C39" s="50"/>
      <c r="D39" s="111"/>
      <c r="E39" s="112"/>
      <c r="G39" s="50"/>
      <c r="H39" s="53"/>
      <c r="I39" s="50"/>
      <c r="J39" s="23"/>
      <c r="K39" s="23"/>
      <c r="L39" s="23"/>
      <c r="M39" s="50"/>
      <c r="N39" s="50"/>
      <c r="O39" s="50"/>
      <c r="P39" s="50"/>
      <c r="Q39" s="145"/>
      <c r="R39" s="145"/>
      <c r="S39" s="145"/>
      <c r="T39" s="145"/>
      <c r="U39" s="145"/>
      <c r="V39" s="50"/>
      <c r="W39" s="111"/>
      <c r="X39" s="50"/>
      <c r="Y39" s="89"/>
      <c r="Z39" s="89"/>
      <c r="AA39" s="89"/>
      <c r="AB39" s="89"/>
      <c r="AC39" s="89"/>
      <c r="AD39" s="89"/>
    </row>
    <row r="40" spans="1:30" x14ac:dyDescent="0.25">
      <c r="A40" s="9"/>
      <c r="B40" s="111"/>
      <c r="C40" s="50"/>
      <c r="D40" s="111"/>
      <c r="E40" s="112"/>
      <c r="G40" s="50"/>
      <c r="H40" s="53"/>
      <c r="I40" s="50"/>
      <c r="J40" s="23"/>
      <c r="K40" s="23"/>
      <c r="L40" s="23"/>
      <c r="M40" s="50"/>
      <c r="N40" s="50"/>
      <c r="O40" s="50"/>
      <c r="P40" s="50"/>
      <c r="Q40" s="145"/>
      <c r="R40" s="145"/>
      <c r="S40" s="145"/>
      <c r="T40" s="145"/>
      <c r="U40" s="145"/>
      <c r="V40" s="50"/>
      <c r="W40" s="111"/>
      <c r="X40" s="50"/>
      <c r="Y40" s="89"/>
      <c r="Z40" s="89"/>
      <c r="AA40" s="89"/>
      <c r="AB40" s="89"/>
      <c r="AC40" s="89"/>
      <c r="AD40" s="89"/>
    </row>
    <row r="41" spans="1:30" x14ac:dyDescent="0.25">
      <c r="A41" s="9"/>
      <c r="B41" s="111"/>
      <c r="C41" s="50"/>
      <c r="D41" s="111"/>
      <c r="E41" s="112"/>
      <c r="G41" s="50"/>
      <c r="H41" s="53"/>
      <c r="I41" s="50"/>
      <c r="J41" s="23"/>
      <c r="K41" s="23"/>
      <c r="L41" s="23"/>
      <c r="M41" s="50"/>
      <c r="N41" s="50"/>
      <c r="O41" s="50"/>
      <c r="P41" s="50"/>
      <c r="Q41" s="145"/>
      <c r="R41" s="145"/>
      <c r="S41" s="145"/>
      <c r="T41" s="145"/>
      <c r="U41" s="145"/>
      <c r="V41" s="50"/>
      <c r="W41" s="111"/>
      <c r="X41" s="50"/>
      <c r="Y41" s="89"/>
      <c r="Z41" s="89"/>
      <c r="AA41" s="89"/>
      <c r="AB41" s="89"/>
      <c r="AC41" s="89"/>
      <c r="AD41" s="89"/>
    </row>
    <row r="42" spans="1:30" x14ac:dyDescent="0.25">
      <c r="A42" s="9"/>
      <c r="B42" s="111"/>
      <c r="C42" s="50"/>
      <c r="D42" s="111"/>
      <c r="E42" s="112"/>
      <c r="G42" s="50"/>
      <c r="H42" s="53"/>
      <c r="I42" s="50"/>
      <c r="J42" s="23"/>
      <c r="K42" s="23"/>
      <c r="L42" s="23"/>
      <c r="M42" s="50"/>
      <c r="N42" s="50"/>
      <c r="O42" s="50"/>
      <c r="P42" s="50"/>
      <c r="Q42" s="145"/>
      <c r="R42" s="145"/>
      <c r="S42" s="145"/>
      <c r="T42" s="145"/>
      <c r="U42" s="145"/>
      <c r="V42" s="50"/>
      <c r="W42" s="111"/>
      <c r="X42" s="50"/>
      <c r="Y42" s="89"/>
      <c r="Z42" s="89"/>
      <c r="AA42" s="89"/>
      <c r="AB42" s="89"/>
      <c r="AC42" s="89"/>
      <c r="AD42" s="89"/>
    </row>
    <row r="43" spans="1:30" x14ac:dyDescent="0.25">
      <c r="A43" s="9"/>
      <c r="B43" s="111"/>
      <c r="C43" s="50"/>
      <c r="D43" s="111"/>
      <c r="E43" s="112"/>
      <c r="G43" s="50"/>
      <c r="H43" s="53"/>
      <c r="I43" s="50"/>
      <c r="J43" s="23"/>
      <c r="K43" s="23"/>
      <c r="L43" s="23"/>
      <c r="M43" s="50"/>
      <c r="N43" s="50"/>
      <c r="O43" s="50"/>
      <c r="P43" s="50"/>
      <c r="Q43" s="145"/>
      <c r="R43" s="145"/>
      <c r="S43" s="145"/>
      <c r="T43" s="145"/>
      <c r="U43" s="145"/>
      <c r="V43" s="50"/>
      <c r="W43" s="111"/>
      <c r="X43" s="50"/>
      <c r="Y43" s="89"/>
      <c r="Z43" s="89"/>
      <c r="AA43" s="89"/>
      <c r="AB43" s="89"/>
      <c r="AC43" s="89"/>
      <c r="AD43" s="89"/>
    </row>
    <row r="44" spans="1:30" x14ac:dyDescent="0.25">
      <c r="A44" s="9"/>
      <c r="B44" s="111"/>
      <c r="C44" s="50"/>
      <c r="D44" s="111"/>
      <c r="E44" s="112"/>
      <c r="G44" s="50"/>
      <c r="H44" s="53"/>
      <c r="I44" s="50"/>
      <c r="J44" s="23"/>
      <c r="K44" s="23"/>
      <c r="L44" s="23"/>
      <c r="M44" s="50"/>
      <c r="N44" s="50"/>
      <c r="O44" s="50"/>
      <c r="P44" s="50"/>
      <c r="Q44" s="145"/>
      <c r="R44" s="145"/>
      <c r="S44" s="145"/>
      <c r="T44" s="145"/>
      <c r="U44" s="145"/>
      <c r="V44" s="50"/>
      <c r="W44" s="111"/>
      <c r="X44" s="50"/>
      <c r="Y44" s="89"/>
      <c r="Z44" s="89"/>
      <c r="AA44" s="89"/>
      <c r="AB44" s="89"/>
      <c r="AC44" s="89"/>
      <c r="AD44" s="89"/>
    </row>
    <row r="45" spans="1:30" x14ac:dyDescent="0.25">
      <c r="A45" s="9"/>
      <c r="B45" s="111"/>
      <c r="C45" s="50"/>
      <c r="D45" s="111"/>
      <c r="E45" s="112"/>
      <c r="G45" s="50"/>
      <c r="H45" s="53"/>
      <c r="I45" s="50"/>
      <c r="J45" s="23"/>
      <c r="K45" s="23"/>
      <c r="L45" s="23"/>
      <c r="M45" s="50"/>
      <c r="N45" s="50"/>
      <c r="O45" s="50"/>
      <c r="P45" s="50"/>
      <c r="Q45" s="145"/>
      <c r="R45" s="145"/>
      <c r="S45" s="145"/>
      <c r="T45" s="145"/>
      <c r="U45" s="145"/>
      <c r="V45" s="50"/>
      <c r="W45" s="111"/>
      <c r="X45" s="50"/>
      <c r="Y45" s="89"/>
      <c r="Z45" s="89"/>
      <c r="AA45" s="89"/>
      <c r="AB45" s="89"/>
      <c r="AC45" s="89"/>
      <c r="AD45" s="89"/>
    </row>
    <row r="46" spans="1:30" x14ac:dyDescent="0.25">
      <c r="A46" s="9"/>
      <c r="B46" s="111"/>
      <c r="C46" s="50"/>
      <c r="D46" s="111"/>
      <c r="E46" s="112"/>
      <c r="G46" s="50"/>
      <c r="H46" s="53"/>
      <c r="I46" s="50"/>
      <c r="J46" s="23"/>
      <c r="K46" s="23"/>
      <c r="L46" s="23"/>
      <c r="M46" s="50"/>
      <c r="N46" s="50"/>
      <c r="O46" s="50"/>
      <c r="P46" s="50"/>
      <c r="Q46" s="145"/>
      <c r="R46" s="145"/>
      <c r="S46" s="145"/>
      <c r="T46" s="145"/>
      <c r="U46" s="145"/>
      <c r="V46" s="50"/>
      <c r="W46" s="111"/>
      <c r="X46" s="50"/>
      <c r="Y46" s="89"/>
      <c r="Z46" s="89"/>
      <c r="AA46" s="89"/>
      <c r="AB46" s="89"/>
      <c r="AC46" s="89"/>
      <c r="AD46" s="89"/>
    </row>
    <row r="47" spans="1:30" x14ac:dyDescent="0.25">
      <c r="A47" s="9"/>
      <c r="B47" s="111"/>
      <c r="C47" s="50"/>
      <c r="D47" s="111"/>
      <c r="E47" s="112"/>
      <c r="G47" s="50"/>
      <c r="H47" s="53"/>
      <c r="I47" s="50"/>
      <c r="J47" s="23"/>
      <c r="K47" s="23"/>
      <c r="L47" s="23"/>
      <c r="M47" s="50"/>
      <c r="N47" s="50"/>
      <c r="O47" s="50"/>
      <c r="P47" s="50"/>
      <c r="Q47" s="145"/>
      <c r="R47" s="145"/>
      <c r="S47" s="145"/>
      <c r="T47" s="145"/>
      <c r="U47" s="145"/>
      <c r="V47" s="50"/>
      <c r="W47" s="111"/>
      <c r="X47" s="50"/>
      <c r="Y47" s="89"/>
      <c r="Z47" s="89"/>
      <c r="AA47" s="89"/>
      <c r="AB47" s="89"/>
      <c r="AC47" s="89"/>
      <c r="AD47" s="89"/>
    </row>
    <row r="48" spans="1:30" x14ac:dyDescent="0.25">
      <c r="A48" s="9"/>
      <c r="B48" s="111"/>
      <c r="C48" s="50"/>
      <c r="D48" s="111"/>
      <c r="E48" s="111"/>
      <c r="F48" s="23"/>
      <c r="G48" s="50"/>
      <c r="H48" s="53"/>
      <c r="I48" s="50"/>
      <c r="J48" s="23"/>
      <c r="K48" s="23"/>
      <c r="L48" s="23"/>
      <c r="M48" s="23"/>
      <c r="N48" s="73"/>
      <c r="O48" s="73"/>
      <c r="P48" s="23"/>
      <c r="Q48" s="146"/>
      <c r="R48" s="146"/>
      <c r="S48" s="146"/>
      <c r="T48" s="146"/>
      <c r="U48" s="146"/>
      <c r="V48" s="23"/>
      <c r="W48" s="111"/>
      <c r="X48" s="23"/>
      <c r="Y48" s="89"/>
      <c r="Z48" s="89"/>
      <c r="AA48" s="89"/>
      <c r="AB48" s="89"/>
      <c r="AC48" s="89"/>
      <c r="AD48" s="89"/>
    </row>
    <row r="49" spans="1:30" x14ac:dyDescent="0.25">
      <c r="A49" s="9"/>
      <c r="B49" s="111"/>
      <c r="C49" s="50"/>
      <c r="D49" s="111"/>
      <c r="E49" s="111"/>
      <c r="F49" s="23"/>
      <c r="G49" s="50"/>
      <c r="H49" s="53"/>
      <c r="I49" s="50"/>
      <c r="J49" s="23"/>
      <c r="K49" s="23"/>
      <c r="L49" s="23"/>
      <c r="M49" s="23"/>
      <c r="N49" s="73"/>
      <c r="O49" s="73"/>
      <c r="P49" s="23"/>
      <c r="Q49" s="146"/>
      <c r="R49" s="146"/>
      <c r="S49" s="146"/>
      <c r="T49" s="146"/>
      <c r="U49" s="146"/>
      <c r="V49" s="23"/>
      <c r="W49" s="111"/>
      <c r="X49" s="23"/>
      <c r="Y49" s="89"/>
      <c r="Z49" s="89"/>
      <c r="AA49" s="89"/>
      <c r="AB49" s="89"/>
      <c r="AC49" s="89"/>
      <c r="AD49" s="89"/>
    </row>
    <row r="50" spans="1:30" x14ac:dyDescent="0.25">
      <c r="A50" s="9"/>
      <c r="B50" s="111"/>
      <c r="C50" s="50"/>
      <c r="D50" s="111"/>
      <c r="E50" s="111"/>
      <c r="F50" s="23"/>
      <c r="G50" s="50"/>
      <c r="H50" s="53"/>
      <c r="I50" s="50"/>
      <c r="J50" s="23"/>
      <c r="K50" s="23"/>
      <c r="L50" s="23"/>
      <c r="M50" s="23"/>
      <c r="N50" s="73"/>
      <c r="O50" s="73"/>
      <c r="P50" s="23"/>
      <c r="Q50" s="146"/>
      <c r="R50" s="146"/>
      <c r="S50" s="146"/>
      <c r="T50" s="146"/>
      <c r="U50" s="146"/>
      <c r="V50" s="23"/>
      <c r="W50" s="111"/>
      <c r="X50" s="23"/>
      <c r="Y50" s="89"/>
      <c r="Z50" s="89"/>
      <c r="AA50" s="89"/>
      <c r="AB50" s="89"/>
      <c r="AC50" s="89"/>
      <c r="AD50" s="89"/>
    </row>
    <row r="51" spans="1:30" x14ac:dyDescent="0.25">
      <c r="A51" s="9"/>
      <c r="B51" s="111"/>
      <c r="C51" s="50"/>
      <c r="D51" s="111"/>
      <c r="E51" s="111"/>
      <c r="F51" s="23"/>
      <c r="G51" s="50"/>
      <c r="H51" s="53"/>
      <c r="I51" s="50"/>
      <c r="J51" s="23"/>
      <c r="K51" s="23"/>
      <c r="L51" s="23"/>
      <c r="M51" s="23"/>
      <c r="N51" s="73"/>
      <c r="O51" s="73"/>
      <c r="P51" s="23"/>
      <c r="Q51" s="146"/>
      <c r="R51" s="146"/>
      <c r="S51" s="146"/>
      <c r="T51" s="146"/>
      <c r="U51" s="146"/>
      <c r="V51" s="23"/>
      <c r="W51" s="111"/>
      <c r="X51" s="23"/>
      <c r="Y51" s="89"/>
      <c r="Z51" s="89"/>
      <c r="AA51" s="89"/>
      <c r="AB51" s="89"/>
      <c r="AC51" s="89"/>
      <c r="AD51" s="89"/>
    </row>
    <row r="52" spans="1:30" x14ac:dyDescent="0.25">
      <c r="A52" s="9"/>
      <c r="B52" s="111"/>
      <c r="C52" s="50"/>
      <c r="D52" s="111"/>
      <c r="E52" s="111"/>
      <c r="F52" s="23"/>
      <c r="G52" s="50"/>
      <c r="H52" s="53"/>
      <c r="I52" s="50"/>
      <c r="J52" s="23"/>
      <c r="K52" s="23"/>
      <c r="L52" s="23"/>
      <c r="M52" s="23"/>
      <c r="N52" s="73"/>
      <c r="O52" s="73"/>
      <c r="P52" s="23"/>
      <c r="Q52" s="146"/>
      <c r="R52" s="146"/>
      <c r="S52" s="146"/>
      <c r="T52" s="146"/>
      <c r="U52" s="146"/>
      <c r="V52" s="23"/>
      <c r="W52" s="111"/>
      <c r="X52" s="23"/>
      <c r="Y52" s="89"/>
      <c r="Z52" s="89"/>
      <c r="AA52" s="89"/>
      <c r="AB52" s="89"/>
      <c r="AC52" s="89"/>
      <c r="AD52" s="89"/>
    </row>
    <row r="53" spans="1:30" x14ac:dyDescent="0.25">
      <c r="A53" s="9"/>
      <c r="B53" s="111"/>
      <c r="C53" s="50"/>
      <c r="D53" s="111"/>
      <c r="E53" s="111"/>
      <c r="F53" s="23"/>
      <c r="G53" s="50"/>
      <c r="H53" s="53"/>
      <c r="I53" s="50"/>
      <c r="J53" s="23"/>
      <c r="K53" s="23"/>
      <c r="L53" s="23"/>
      <c r="M53" s="23"/>
      <c r="N53" s="73"/>
      <c r="O53" s="73"/>
      <c r="P53" s="23"/>
      <c r="Q53" s="146"/>
      <c r="R53" s="146"/>
      <c r="S53" s="146"/>
      <c r="T53" s="146"/>
      <c r="U53" s="146"/>
      <c r="V53" s="23"/>
      <c r="W53" s="111"/>
      <c r="X53" s="23"/>
      <c r="Y53" s="89"/>
      <c r="Z53" s="89"/>
      <c r="AA53" s="89"/>
      <c r="AB53" s="89"/>
      <c r="AC53" s="89"/>
      <c r="AD53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2020-02-02T23:42:02Z</dcterms:modified>
</cp:coreProperties>
</file>