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M9" i="1"/>
  <c r="M12" i="1" s="1"/>
  <c r="M4" i="1"/>
  <c r="O12" i="1"/>
  <c r="O16" i="1" s="1"/>
  <c r="O19" i="1" s="1"/>
  <c r="AE12" i="1"/>
  <c r="AD12" i="1"/>
  <c r="AC12" i="1"/>
  <c r="AB12" i="1"/>
  <c r="AA12" i="1"/>
  <c r="Z12" i="1"/>
  <c r="Y12" i="1"/>
  <c r="I18" i="1"/>
  <c r="N18" i="1" s="1"/>
  <c r="X12" i="1"/>
  <c r="H18" i="1"/>
  <c r="L18" i="1" s="1"/>
  <c r="W12" i="1"/>
  <c r="G18" i="1"/>
  <c r="V12" i="1"/>
  <c r="F18" i="1"/>
  <c r="U12" i="1"/>
  <c r="E18" i="1"/>
  <c r="M18" i="1" s="1"/>
  <c r="T12" i="1"/>
  <c r="S12" i="1"/>
  <c r="R12" i="1"/>
  <c r="Q12" i="1"/>
  <c r="P12" i="1"/>
  <c r="L12" i="1"/>
  <c r="K12" i="1"/>
  <c r="J12" i="1"/>
  <c r="I12" i="1"/>
  <c r="H12" i="1"/>
  <c r="H16" i="1" s="1"/>
  <c r="H19" i="1" s="1"/>
  <c r="G12" i="1"/>
  <c r="G16" i="1"/>
  <c r="G19" i="1" s="1"/>
  <c r="F12" i="1"/>
  <c r="F16" i="1"/>
  <c r="E12" i="1"/>
  <c r="E16" i="1"/>
  <c r="K16" i="1" s="1"/>
  <c r="F19" i="1"/>
  <c r="I16" i="1"/>
  <c r="K18" i="1" l="1"/>
  <c r="I19" i="1"/>
  <c r="N19" i="1"/>
  <c r="M16" i="1"/>
  <c r="E19" i="1"/>
  <c r="L19" i="1" s="1"/>
  <c r="N12" i="1"/>
  <c r="N16" i="1" s="1"/>
  <c r="D13" i="1"/>
  <c r="L16" i="1"/>
  <c r="M19" i="1" l="1"/>
  <c r="K19" i="1"/>
</calcChain>
</file>

<file path=xl/sharedStrings.xml><?xml version="1.0" encoding="utf-8"?>
<sst xmlns="http://schemas.openxmlformats.org/spreadsheetml/2006/main" count="89" uniqueCount="67">
  <si>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</si>
  <si>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</si>
  <si>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</si>
  <si>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</si>
  <si>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</si>
  <si>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</si>
  <si>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</si>
  <si>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</si>
  <si>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</si>
  <si>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</si>
  <si>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</si>
  <si>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</si>
  <si>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</si>
  <si>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</si>
  <si>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</si>
  <si>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</si>
  <si>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</si>
  <si>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</si>
  <si>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</si>
  <si>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</si>
  <si>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</si>
  <si>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</si>
  <si>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</si>
  <si>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</si>
  <si>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</si>
  <si>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</si>
  <si>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</si>
  <si>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</si>
  <si>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</si>
  <si>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</si>
  <si>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</si>
  <si>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</si>
  <si>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</si>
  <si>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</si>
  <si>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</si>
  <si>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</si>
  <si>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YPJ = Ylihärmän Pesis-Junkkarit  (1996)</t>
  </si>
  <si>
    <t>IK = Ilmajoen Kisailijat  (1921)</t>
  </si>
  <si>
    <t>Pauliina Pokela</t>
  </si>
  <si>
    <t>11.</t>
  </si>
  <si>
    <t>YPJ</t>
  </si>
  <si>
    <t>IK</t>
  </si>
  <si>
    <t>ykköspesis</t>
  </si>
  <si>
    <t>karsintasarja</t>
  </si>
  <si>
    <t>Lippo</t>
  </si>
  <si>
    <t>19.2.1984</t>
  </si>
  <si>
    <t>VäVi</t>
  </si>
  <si>
    <t>VäVi = Vähänkyrön Viesti  (1938)</t>
  </si>
  <si>
    <t>ENSIMMÄISET</t>
  </si>
  <si>
    <t>Ottelu</t>
  </si>
  <si>
    <t>Lyöty juoksu</t>
  </si>
  <si>
    <t>Tuotu juoksu</t>
  </si>
  <si>
    <t>Kunnari</t>
  </si>
  <si>
    <t>1.  ottelu</t>
  </si>
  <si>
    <t>4.  ottelu</t>
  </si>
  <si>
    <t>SMJ</t>
  </si>
  <si>
    <t>SMJ = Seinäjoen Maila-Jussit  (1932)</t>
  </si>
  <si>
    <t>12.07. 1998  Manse PP - YPJ  2-1  (2-3, 10-3, 0-0, 4-0)</t>
  </si>
  <si>
    <t xml:space="preserve">  14 v   4 kk 23 pv</t>
  </si>
  <si>
    <t>18.08. 2001  ViPa - IK  2-0  (4-0, 10-1)</t>
  </si>
  <si>
    <t>3.  ottelu</t>
  </si>
  <si>
    <t xml:space="preserve">  17 v   5 kk 30 pv</t>
  </si>
  <si>
    <t>22.08. 2001  Hymy - IK  2-0  (8-2, 7-4)</t>
  </si>
  <si>
    <t xml:space="preserve">  17 v   6 kk   3 pv</t>
  </si>
  <si>
    <t>20.  ottelu</t>
  </si>
  <si>
    <t>05.07. 2003  Pesä ysit - Lippo  2-0  (7-2, 5-4)</t>
  </si>
  <si>
    <t xml:space="preserve">  19 v   4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</si>
</sst>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38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1998</v>
      </c>
      <c r="C4" s="27" t="s">
        <v>39</v>
      </c>
      <c r="D4" s="29" t="s">
        <v>40</v>
      </c>
      <c r="E4" s="59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30">
        <v>0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1999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2000</v>
      </c>
      <c r="C6" s="60"/>
      <c r="D6" s="61" t="s">
        <v>46</v>
      </c>
      <c r="E6" s="62"/>
      <c r="F6" s="63" t="s">
        <v>42</v>
      </c>
      <c r="G6" s="66"/>
      <c r="H6" s="65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2001</v>
      </c>
      <c r="C7" s="60"/>
      <c r="D7" s="61" t="s">
        <v>41</v>
      </c>
      <c r="E7" s="62"/>
      <c r="F7" s="63" t="s">
        <v>42</v>
      </c>
      <c r="G7" s="66"/>
      <c r="H7" s="65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>
        <v>7</v>
      </c>
      <c r="V7" s="28">
        <v>0</v>
      </c>
      <c r="W7" s="28">
        <v>1</v>
      </c>
      <c r="X7" s="28">
        <v>3</v>
      </c>
      <c r="Y7" s="28">
        <v>15</v>
      </c>
      <c r="Z7" s="27"/>
      <c r="AA7" s="27"/>
      <c r="AB7" s="27"/>
      <c r="AC7" s="27"/>
      <c r="AD7" s="27"/>
      <c r="AE7" s="27"/>
      <c r="AF7" s="49" t="s">
        <v>43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2002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2003</v>
      </c>
      <c r="C9" s="27" t="s">
        <v>39</v>
      </c>
      <c r="D9" s="29" t="s">
        <v>44</v>
      </c>
      <c r="E9" s="59">
        <v>20</v>
      </c>
      <c r="F9" s="27">
        <v>1</v>
      </c>
      <c r="G9" s="27">
        <v>7</v>
      </c>
      <c r="H9" s="27">
        <v>6</v>
      </c>
      <c r="I9" s="27">
        <v>63</v>
      </c>
      <c r="J9" s="27">
        <v>18</v>
      </c>
      <c r="K9" s="27">
        <v>9</v>
      </c>
      <c r="L9" s="27">
        <v>28</v>
      </c>
      <c r="M9" s="27">
        <f>PRODUCT(F9+G9)</f>
        <v>8</v>
      </c>
      <c r="N9" s="64">
        <v>0.53800000000000003</v>
      </c>
      <c r="O9" s="37">
        <f>PRODUCT(I9/N9)</f>
        <v>117.1003717472119</v>
      </c>
      <c r="P9" s="27"/>
      <c r="Q9" s="27"/>
      <c r="R9" s="27"/>
      <c r="S9" s="27"/>
      <c r="T9" s="27"/>
      <c r="U9" s="28">
        <v>5</v>
      </c>
      <c r="V9" s="28">
        <v>0</v>
      </c>
      <c r="W9" s="28">
        <v>3</v>
      </c>
      <c r="X9" s="28">
        <v>1</v>
      </c>
      <c r="Y9" s="28">
        <v>15</v>
      </c>
      <c r="Z9" s="27"/>
      <c r="AA9" s="27"/>
      <c r="AB9" s="27"/>
      <c r="AC9" s="27"/>
      <c r="AD9" s="27"/>
      <c r="AE9" s="27"/>
      <c r="AF9" s="49" t="s">
        <v>43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2004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0">
        <v>2005</v>
      </c>
      <c r="C11" s="60"/>
      <c r="D11" s="61" t="s">
        <v>55</v>
      </c>
      <c r="E11" s="62"/>
      <c r="F11" s="63" t="s">
        <v>42</v>
      </c>
      <c r="G11" s="66"/>
      <c r="H11" s="65"/>
      <c r="I11" s="60"/>
      <c r="J11" s="60"/>
      <c r="K11" s="60"/>
      <c r="L11" s="60"/>
      <c r="M11" s="60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21</v>
      </c>
      <c r="F12" s="19">
        <f t="shared" si="0"/>
        <v>1</v>
      </c>
      <c r="G12" s="19">
        <f t="shared" si="0"/>
        <v>7</v>
      </c>
      <c r="H12" s="19">
        <f t="shared" si="0"/>
        <v>6</v>
      </c>
      <c r="I12" s="19">
        <f t="shared" si="0"/>
        <v>63</v>
      </c>
      <c r="J12" s="19">
        <f t="shared" si="0"/>
        <v>18</v>
      </c>
      <c r="K12" s="19">
        <f t="shared" si="0"/>
        <v>9</v>
      </c>
      <c r="L12" s="19">
        <f t="shared" si="0"/>
        <v>28</v>
      </c>
      <c r="M12" s="19">
        <f t="shared" si="0"/>
        <v>8</v>
      </c>
      <c r="N12" s="31">
        <f>PRODUCT(I12/O12)</f>
        <v>0.53344455286600145</v>
      </c>
      <c r="O12" s="32">
        <f t="shared" ref="O12:AE12" si="1">SUM(O4:O11)</f>
        <v>118.1003717472119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12</v>
      </c>
      <c r="V12" s="19">
        <f t="shared" si="1"/>
        <v>0</v>
      </c>
      <c r="W12" s="19">
        <f t="shared" si="1"/>
        <v>4</v>
      </c>
      <c r="X12" s="19">
        <f t="shared" si="1"/>
        <v>4</v>
      </c>
      <c r="Y12" s="19">
        <f t="shared" si="1"/>
        <v>30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39.333333333333329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48</v>
      </c>
      <c r="Q15" s="13"/>
      <c r="R15" s="13"/>
      <c r="S15" s="13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21</v>
      </c>
      <c r="F16" s="27">
        <f>PRODUCT(F12)</f>
        <v>1</v>
      </c>
      <c r="G16" s="27">
        <f>PRODUCT(G12)</f>
        <v>7</v>
      </c>
      <c r="H16" s="27">
        <f>PRODUCT(H12)</f>
        <v>6</v>
      </c>
      <c r="I16" s="27">
        <f>PRODUCT(I12)</f>
        <v>63</v>
      </c>
      <c r="J16" s="1"/>
      <c r="K16" s="43">
        <f>PRODUCT((F16+G16)/E16)</f>
        <v>0.38095238095238093</v>
      </c>
      <c r="L16" s="43">
        <f>PRODUCT(H16/E16)</f>
        <v>0.2857142857142857</v>
      </c>
      <c r="M16" s="43">
        <f>PRODUCT(I16/E16)</f>
        <v>3</v>
      </c>
      <c r="N16" s="30">
        <f>PRODUCT(N12)</f>
        <v>0.53344455286600145</v>
      </c>
      <c r="O16" s="25">
        <f>PRODUCT(O12)</f>
        <v>118.1003717472119</v>
      </c>
      <c r="P16" s="69" t="s">
        <v>49</v>
      </c>
      <c r="Q16" s="70"/>
      <c r="R16" s="70"/>
      <c r="S16" s="71" t="s">
        <v>57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53</v>
      </c>
      <c r="AE16" s="71"/>
      <c r="AF16" s="73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4" t="s">
        <v>50</v>
      </c>
      <c r="Q17" s="75"/>
      <c r="R17" s="75"/>
      <c r="S17" s="76" t="s">
        <v>59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60</v>
      </c>
      <c r="AE17" s="76"/>
      <c r="AF17" s="78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12</v>
      </c>
      <c r="F18" s="28">
        <f>PRODUCT(V12)</f>
        <v>0</v>
      </c>
      <c r="G18" s="28">
        <f>PRODUCT(W12)</f>
        <v>4</v>
      </c>
      <c r="H18" s="28">
        <f>PRODUCT(X12)</f>
        <v>4</v>
      </c>
      <c r="I18" s="28">
        <f>PRODUCT(Y12)</f>
        <v>30</v>
      </c>
      <c r="J18" s="1"/>
      <c r="K18" s="50">
        <f>PRODUCT((F18+G18)/E18)</f>
        <v>0.33333333333333331</v>
      </c>
      <c r="L18" s="50">
        <f>PRODUCT(H18/E18)</f>
        <v>0.33333333333333331</v>
      </c>
      <c r="M18" s="50">
        <f>PRODUCT(I18/E18)</f>
        <v>2.5</v>
      </c>
      <c r="N18" s="51">
        <f>PRODUCT(I18/O18)</f>
        <v>0.4838709677419355</v>
      </c>
      <c r="O18" s="25">
        <v>62</v>
      </c>
      <c r="P18" s="74" t="s">
        <v>51</v>
      </c>
      <c r="Q18" s="75"/>
      <c r="R18" s="75"/>
      <c r="S18" s="76" t="s">
        <v>62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54</v>
      </c>
      <c r="AE18" s="76"/>
      <c r="AF18" s="78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33</v>
      </c>
      <c r="F19" s="19">
        <f>SUM(F16:F18)</f>
        <v>1</v>
      </c>
      <c r="G19" s="19">
        <f>SUM(G16:G18)</f>
        <v>11</v>
      </c>
      <c r="H19" s="19">
        <f>SUM(H16:H18)</f>
        <v>10</v>
      </c>
      <c r="I19" s="19">
        <f>SUM(I16:I18)</f>
        <v>93</v>
      </c>
      <c r="J19" s="1"/>
      <c r="K19" s="55">
        <f>PRODUCT((F19+G19)/E19)</f>
        <v>0.36363636363636365</v>
      </c>
      <c r="L19" s="55">
        <f>PRODUCT(H19/E19)</f>
        <v>0.30303030303030304</v>
      </c>
      <c r="M19" s="55">
        <f>PRODUCT(I19/E19)</f>
        <v>2.8181818181818183</v>
      </c>
      <c r="N19" s="31">
        <f>PRODUCT(I19/O19)</f>
        <v>0.51637872314075173</v>
      </c>
      <c r="O19" s="25">
        <f>SUM(O16:O18)</f>
        <v>180.10037174721191</v>
      </c>
      <c r="P19" s="79" t="s">
        <v>52</v>
      </c>
      <c r="Q19" s="80"/>
      <c r="R19" s="80"/>
      <c r="S19" s="81" t="s">
        <v>65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 t="s">
        <v>64</v>
      </c>
      <c r="AE19" s="81"/>
      <c r="AF19" s="83" t="s">
        <v>66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9:AF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2019-01-27T23:12:34Z</dcterms:modified>
</cp:coreProperties>
</file>