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  <sheet name="Pelinjohtaja" sheetId="5" r:id="rId4"/>
  </sheets>
  <calcPr calcId="145621"/>
</workbook>
</file>

<file path=xl/calcChain.xml><?xml version="1.0" encoding="utf-8"?>
<calcChain xmlns="http://schemas.openxmlformats.org/spreadsheetml/2006/main">
  <c r="K52" i="1" l="1"/>
  <c r="J52" i="1"/>
  <c r="I52" i="1"/>
  <c r="H52" i="1"/>
  <c r="K51" i="1"/>
  <c r="J51" i="1"/>
  <c r="I51" i="1"/>
  <c r="H51" i="1"/>
  <c r="K49" i="1"/>
  <c r="J49" i="1"/>
  <c r="I49" i="1"/>
  <c r="H49" i="1"/>
  <c r="K48" i="1"/>
  <c r="J48" i="1"/>
  <c r="I48" i="1"/>
  <c r="H48" i="1"/>
  <c r="K50" i="1"/>
  <c r="J50" i="1"/>
  <c r="I50" i="1"/>
  <c r="H50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G14" i="5" l="1"/>
  <c r="E14" i="5"/>
  <c r="H13" i="5"/>
  <c r="T9" i="5"/>
  <c r="S9" i="5"/>
  <c r="R9" i="5"/>
  <c r="P9" i="5"/>
  <c r="O9" i="5"/>
  <c r="F14" i="5" s="1"/>
  <c r="H14" i="5" s="1"/>
  <c r="N9" i="5"/>
  <c r="L9" i="5"/>
  <c r="G13" i="5" s="1"/>
  <c r="K9" i="5"/>
  <c r="F13" i="5" s="1"/>
  <c r="J9" i="5"/>
  <c r="E13" i="5" s="1"/>
  <c r="G9" i="5"/>
  <c r="G12" i="5" s="1"/>
  <c r="G15" i="5" s="1"/>
  <c r="F9" i="5"/>
  <c r="F12" i="5" s="1"/>
  <c r="E9" i="5"/>
  <c r="E12" i="5" s="1"/>
  <c r="E15" i="5" s="1"/>
  <c r="H8" i="5"/>
  <c r="Q7" i="5"/>
  <c r="H7" i="5"/>
  <c r="H6" i="5"/>
  <c r="Q5" i="5"/>
  <c r="H5" i="5"/>
  <c r="F15" i="5" l="1"/>
  <c r="H15" i="5" s="1"/>
  <c r="H12" i="5"/>
  <c r="Q9" i="5"/>
  <c r="H9" i="5"/>
  <c r="O23" i="6"/>
  <c r="N23" i="6"/>
  <c r="M23" i="6"/>
  <c r="L23" i="6"/>
  <c r="O22" i="6"/>
  <c r="N22" i="6"/>
  <c r="M22" i="6"/>
  <c r="L22" i="6"/>
  <c r="K22" i="6" l="1"/>
  <c r="AS19" i="6"/>
  <c r="AQ19" i="6"/>
  <c r="AP19" i="6"/>
  <c r="AO19" i="6"/>
  <c r="AN19" i="6"/>
  <c r="AM19" i="6"/>
  <c r="AG19" i="6"/>
  <c r="K24" i="6" s="1"/>
  <c r="AE19" i="6"/>
  <c r="I24" i="6" s="1"/>
  <c r="AD19" i="6"/>
  <c r="AC19" i="6"/>
  <c r="G24" i="6" s="1"/>
  <c r="AB19" i="6"/>
  <c r="AA19" i="6"/>
  <c r="E24" i="6" s="1"/>
  <c r="W19" i="6"/>
  <c r="U19" i="6"/>
  <c r="T19" i="6"/>
  <c r="S19" i="6"/>
  <c r="R19" i="6"/>
  <c r="Q19" i="6"/>
  <c r="K19" i="6"/>
  <c r="K23" i="6" s="1"/>
  <c r="I19" i="6"/>
  <c r="I23" i="6" s="1"/>
  <c r="I25" i="6" s="1"/>
  <c r="H19" i="6"/>
  <c r="G19" i="6"/>
  <c r="G23" i="6" s="1"/>
  <c r="G25" i="6" s="1"/>
  <c r="F19" i="6"/>
  <c r="F23" i="6" s="1"/>
  <c r="E19" i="6"/>
  <c r="E23" i="6" s="1"/>
  <c r="E25" i="6" s="1"/>
  <c r="H23" i="6" l="1"/>
  <c r="F24" i="6"/>
  <c r="F25" i="6" s="1"/>
  <c r="L25" i="6" s="1"/>
  <c r="H24" i="6"/>
  <c r="K25" i="6"/>
  <c r="O25" i="6"/>
  <c r="O24" i="6"/>
  <c r="J24" i="6"/>
  <c r="N24" i="6"/>
  <c r="M24" i="6"/>
  <c r="AF19" i="6"/>
  <c r="L24" i="6" l="1"/>
  <c r="H25" i="6"/>
  <c r="M25" i="6" s="1"/>
  <c r="N25" i="6"/>
  <c r="O34" i="1" l="1"/>
</calcChain>
</file>

<file path=xl/sharedStrings.xml><?xml version="1.0" encoding="utf-8"?>
<sst xmlns="http://schemas.openxmlformats.org/spreadsheetml/2006/main" count="514" uniqueCount="221">
  <si>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</si>
  <si>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</si>
  <si>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</si>
  <si>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</si>
  <si>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</si>
  <si>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</si>
  <si>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</si>
  <si>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</si>
  <si>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</si>
  <si>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</si>
  <si>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</si>
  <si>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</si>
  <si>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</si>
  <si>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</si>
  <si>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</si>
  <si>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</si>
  <si>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</si>
  <si>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</si>
  <si>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</si>
  <si>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</si>
  <si>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</si>
  <si>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</si>
  <si>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</si>
  <si>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</si>
  <si>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</si>
  <si>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</si>
  <si>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</si>
  <si>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</si>
  <si>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</si>
  <si>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</si>
  <si>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</si>
  <si>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</si>
  <si>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</si>
  <si>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</si>
  <si>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</si>
  <si>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</si>
  <si>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</si>
  <si>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</si>
  <si>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</si>
  <si>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</si>
  <si>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</si>
  <si>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</si>
  <si>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</si>
  <si>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</si>
  <si>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</si>
  <si>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</si>
  <si>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</si>
  <si>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</si>
  <si>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</si>
  <si>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</si>
  <si>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</si>
  <si>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</si>
  <si>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</si>
  <si>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</si>
  <si>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</si>
  <si>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</si>
  <si>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PESISPÖRSSIRAJAT</t>
  </si>
  <si>
    <t>1.  ottelu</t>
  </si>
  <si>
    <t>hSM</t>
  </si>
  <si>
    <t>Seurat</t>
  </si>
  <si>
    <t>0/1</t>
  </si>
  <si>
    <t>3.</t>
  </si>
  <si>
    <t>2/4</t>
  </si>
  <si>
    <t>2/3</t>
  </si>
  <si>
    <t>1.</t>
  </si>
  <si>
    <t>4.</t>
  </si>
  <si>
    <t>6.</t>
  </si>
  <si>
    <t>7.</t>
  </si>
  <si>
    <t>jok</t>
  </si>
  <si>
    <t>8.</t>
  </si>
  <si>
    <t>11.</t>
  </si>
  <si>
    <t>0/3</t>
  </si>
  <si>
    <t xml:space="preserve"> </t>
  </si>
  <si>
    <t>ykköspesis</t>
  </si>
  <si>
    <t xml:space="preserve">      Mitalit</t>
  </si>
  <si>
    <t>Antti Piuhola</t>
  </si>
  <si>
    <t>8.12.1977   Nurmo</t>
  </si>
  <si>
    <t>9.</t>
  </si>
  <si>
    <t>NJ</t>
  </si>
  <si>
    <t>14.</t>
  </si>
  <si>
    <t>2.</t>
  </si>
  <si>
    <t>suomensarja</t>
  </si>
  <si>
    <t>5.</t>
  </si>
  <si>
    <t>YKV</t>
  </si>
  <si>
    <t>NJ  2</t>
  </si>
  <si>
    <t>10.</t>
  </si>
  <si>
    <t>NJ = Nurmon Jymy  (1925),  kasvattajaseura</t>
  </si>
  <si>
    <t>YKV = Ylistaron Kilpa-Veljet  (1945)</t>
  </si>
  <si>
    <t>21.08. 2002  NJ - KaMa  2-1  (1-2, 13-5, 2-0)</t>
  </si>
  <si>
    <t>20.08. 2003  NJ - KPL  1-0  (8-4, 2-2)</t>
  </si>
  <si>
    <t xml:space="preserve">  24 v   8 kk 13 pv</t>
  </si>
  <si>
    <t>8.  ottelu</t>
  </si>
  <si>
    <t xml:space="preserve">  25 v   8 kk 12 pv</t>
  </si>
  <si>
    <t>PELINJOHTAJAKORTTI</t>
  </si>
  <si>
    <t>MSU</t>
  </si>
  <si>
    <t xml:space="preserve">   Mitalit</t>
  </si>
  <si>
    <t xml:space="preserve">  Huomautuksia</t>
  </si>
  <si>
    <t>Voitto-%</t>
  </si>
  <si>
    <t>alemmat pudotuspelit</t>
  </si>
  <si>
    <t>alemmat pudotuspelit, superpesiskarsinta</t>
  </si>
  <si>
    <t xml:space="preserve">PLAY OFF </t>
  </si>
  <si>
    <t>SARJAT</t>
  </si>
  <si>
    <t>Seurat:</t>
  </si>
  <si>
    <t>NJ = Nurmon Jymy  (1925)</t>
  </si>
  <si>
    <t>MIEHET</t>
  </si>
  <si>
    <t>20.06. 2004  Hyvinkää</t>
  </si>
  <si>
    <t xml:space="preserve">  2-1  (5-1, 4-5, 1-0)</t>
  </si>
  <si>
    <t>Länsi</t>
  </si>
  <si>
    <t>2/6</t>
  </si>
  <si>
    <t>Pasi Virtanen</t>
  </si>
  <si>
    <t>4310</t>
  </si>
  <si>
    <t>Ikä ensimmäisessä ottelussa</t>
  </si>
  <si>
    <t>26 v  6 kk  12 pv</t>
  </si>
  <si>
    <t>C - POJAT</t>
  </si>
  <si>
    <t>22.07. 1992  Loimaa</t>
  </si>
  <si>
    <t xml:space="preserve">  2-25</t>
  </si>
  <si>
    <t>Hannu Pelkonen</t>
  </si>
  <si>
    <t>1037</t>
  </si>
  <si>
    <t>YKKÖSPESIS</t>
  </si>
  <si>
    <t>Jatkosarja  4.</t>
  </si>
  <si>
    <t>3-2  SoJy</t>
  </si>
  <si>
    <t>0-3  KiPa</t>
  </si>
  <si>
    <t>Jatkosarja  5.</t>
  </si>
  <si>
    <t>Jatkosarja  2.</t>
  </si>
  <si>
    <t>2-3  Tahko</t>
  </si>
  <si>
    <t>2-3  KoU  (pist.)</t>
  </si>
  <si>
    <t>2-3  SoJy</t>
  </si>
  <si>
    <t>2-0  KPL</t>
  </si>
  <si>
    <t>1/2</t>
  </si>
  <si>
    <t>0-0-1</t>
  </si>
  <si>
    <t>4/5</t>
  </si>
  <si>
    <t xml:space="preserve">      Runkosarja TOP-30</t>
  </si>
  <si>
    <t>13.</t>
  </si>
  <si>
    <t>15.</t>
  </si>
  <si>
    <t>24.</t>
  </si>
  <si>
    <t>Ylempi loppusarja TOP-10</t>
  </si>
  <si>
    <t xml:space="preserve"> Vuoden tulokas  2004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</si>
  <si>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</si>
  <si>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</si>
  <si>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</si>
  <si>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</si>
  <si>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</si>
  <si>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</si>
  <si>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</si>
  <si>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</si>
  <si>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JymyJussit</t>
  </si>
  <si>
    <t>0 - 1</t>
  </si>
  <si>
    <t>TOP-100     1945-2019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</si>
  <si>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</si>
  <si>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</si>
  <si>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</si>
  <si>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</si>
  <si>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</si>
  <si>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</si>
  <si>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1945 - 2007</t>
  </si>
  <si>
    <t xml:space="preserve"> 200</t>
  </si>
  <si>
    <t xml:space="preserve"> 1945 - 2008</t>
  </si>
  <si>
    <t>304.</t>
  </si>
  <si>
    <t>200.</t>
  </si>
  <si>
    <t xml:space="preserve"> Lyöjätilasto</t>
  </si>
  <si>
    <t>195.</t>
  </si>
  <si>
    <t>145.</t>
  </si>
  <si>
    <t>115.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</si>
  <si>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</si>
  <si>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</si>
  <si>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</si>
  <si>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</si>
  <si>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 xml:space="preserve"> 1979 - 2008</t>
  </si>
  <si>
    <t>226.</t>
  </si>
  <si>
    <t>124.</t>
  </si>
  <si>
    <t>118.</t>
  </si>
  <si>
    <t>113.</t>
  </si>
  <si>
    <t xml:space="preserve"> 1945 - 2004</t>
  </si>
  <si>
    <t xml:space="preserve"> 1945 - 2005</t>
  </si>
  <si>
    <t xml:space="preserve"> 1979 - 2004</t>
  </si>
  <si>
    <t xml:space="preserve"> 1979 - 2005</t>
  </si>
  <si>
    <t>655.</t>
  </si>
  <si>
    <t>553.</t>
  </si>
  <si>
    <t>467.</t>
  </si>
  <si>
    <t>399.</t>
  </si>
  <si>
    <t>350.</t>
  </si>
  <si>
    <t>493.</t>
  </si>
  <si>
    <t>303.</t>
  </si>
  <si>
    <t>186.</t>
  </si>
  <si>
    <t>85.</t>
  </si>
  <si>
    <t>1099.</t>
  </si>
  <si>
    <t>1006.</t>
  </si>
  <si>
    <t>924.</t>
  </si>
  <si>
    <t>840.</t>
  </si>
  <si>
    <t>795.</t>
  </si>
  <si>
    <t>742.</t>
  </si>
  <si>
    <t>529.</t>
  </si>
  <si>
    <t>390.</t>
  </si>
  <si>
    <t>242.</t>
  </si>
  <si>
    <t>1101.</t>
  </si>
  <si>
    <t>931.</t>
  </si>
  <si>
    <t>735.</t>
  </si>
  <si>
    <t>575.</t>
  </si>
  <si>
    <t>485.</t>
  </si>
  <si>
    <t>61.</t>
  </si>
  <si>
    <t>47.</t>
  </si>
  <si>
    <t>25.</t>
  </si>
  <si>
    <t>17.</t>
  </si>
  <si>
    <t>363.</t>
  </si>
  <si>
    <t>327.</t>
  </si>
  <si>
    <t>340.</t>
  </si>
  <si>
    <t>249.</t>
  </si>
  <si>
    <t>191.</t>
  </si>
  <si>
    <t>143.</t>
  </si>
  <si>
    <t>65.</t>
  </si>
  <si>
    <t>43.</t>
  </si>
  <si>
    <t>345.</t>
  </si>
  <si>
    <t>168.</t>
  </si>
  <si>
    <t>120.</t>
  </si>
  <si>
    <t>92.</t>
  </si>
  <si>
    <t>294.</t>
  </si>
  <si>
    <t>221.</t>
  </si>
  <si>
    <t>107.   25.05. 2008  NJ - Lippo  2-0</t>
  </si>
  <si>
    <t>105. ottelu</t>
  </si>
  <si>
    <t>59.   10.09. 2005  KiPa - NJ  2-0,  fin 3/3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</si>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</sst>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7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4" borderId="2" xfId="0" applyFont="1" applyFill="1" applyBorder="1" applyAlignment="1"/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2" borderId="15" xfId="0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165" fontId="4" fillId="3" borderId="1" xfId="1" quotePrefix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165" fontId="4" fillId="8" borderId="1" xfId="1" quotePrefix="1" applyNumberFormat="1" applyFont="1" applyFill="1" applyBorder="1" applyAlignment="1">
      <alignment horizontal="center"/>
    </xf>
    <xf numFmtId="165" fontId="4" fillId="6" borderId="1" xfId="1" quotePrefix="1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vertical="top"/>
    </xf>
    <xf numFmtId="0" fontId="6" fillId="7" borderId="4" xfId="0" applyFont="1" applyFill="1" applyBorder="1" applyAlignment="1">
      <alignment vertical="top"/>
    </xf>
    <xf numFmtId="0" fontId="6" fillId="0" borderId="0" xfId="0" applyFont="1"/>
    <xf numFmtId="0" fontId="4" fillId="2" borderId="0" xfId="0" applyFont="1" applyFill="1" applyAlignment="1"/>
    <xf numFmtId="0" fontId="12" fillId="3" borderId="2" xfId="0" applyFont="1" applyFill="1" applyBorder="1" applyAlignment="1"/>
    <xf numFmtId="0" fontId="12" fillId="3" borderId="3" xfId="0" applyFont="1" applyFill="1" applyBorder="1" applyAlignment="1">
      <alignment horizontal="left"/>
    </xf>
    <xf numFmtId="49" fontId="12" fillId="3" borderId="3" xfId="0" applyNumberFormat="1" applyFont="1" applyFill="1" applyBorder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6" fillId="2" borderId="0" xfId="0" applyFont="1" applyFill="1" applyAlignment="1"/>
    <xf numFmtId="0" fontId="7" fillId="0" borderId="0" xfId="0" applyFont="1" applyAlignment="1"/>
    <xf numFmtId="0" fontId="4" fillId="4" borderId="1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4" fillId="4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center"/>
    </xf>
    <xf numFmtId="0" fontId="6" fillId="0" borderId="0" xfId="0" applyFont="1" applyAlignment="1"/>
    <xf numFmtId="0" fontId="4" fillId="4" borderId="15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15" xfId="0" applyFont="1" applyFill="1" applyBorder="1" applyAlignment="1"/>
    <xf numFmtId="0" fontId="4" fillId="4" borderId="7" xfId="0" applyFont="1" applyFill="1" applyBorder="1" applyAlignment="1"/>
    <xf numFmtId="0" fontId="4" fillId="4" borderId="5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49" fontId="4" fillId="3" borderId="12" xfId="0" applyNumberFormat="1" applyFont="1" applyFill="1" applyBorder="1" applyAlignment="1">
      <alignment horizontal="left"/>
    </xf>
    <xf numFmtId="49" fontId="4" fillId="3" borderId="7" xfId="0" applyNumberFormat="1" applyFont="1" applyFill="1" applyBorder="1" applyAlignment="1">
      <alignment horizontal="right"/>
    </xf>
    <xf numFmtId="0" fontId="4" fillId="3" borderId="6" xfId="0" applyFont="1" applyFill="1" applyBorder="1" applyAlignment="1"/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right"/>
    </xf>
    <xf numFmtId="0" fontId="4" fillId="3" borderId="5" xfId="0" applyFont="1" applyFill="1" applyBorder="1" applyAlignment="1"/>
    <xf numFmtId="0" fontId="4" fillId="2" borderId="13" xfId="0" applyFont="1" applyFill="1" applyBorder="1" applyAlignment="1"/>
    <xf numFmtId="0" fontId="4" fillId="4" borderId="4" xfId="0" applyFont="1" applyFill="1" applyBorder="1" applyAlignment="1"/>
    <xf numFmtId="0" fontId="4" fillId="2" borderId="7" xfId="0" applyFont="1" applyFill="1" applyBorder="1" applyAlignment="1"/>
    <xf numFmtId="0" fontId="6" fillId="9" borderId="0" xfId="0" applyFont="1" applyFill="1" applyAlignment="1"/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6" fillId="9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4" fillId="10" borderId="2" xfId="0" applyFont="1" applyFill="1" applyBorder="1" applyAlignment="1">
      <alignment horizontal="left"/>
    </xf>
    <xf numFmtId="49" fontId="4" fillId="10" borderId="2" xfId="0" applyNumberFormat="1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165" fontId="4" fillId="10" borderId="4" xfId="1" applyNumberFormat="1" applyFont="1" applyFill="1" applyBorder="1" applyAlignment="1"/>
    <xf numFmtId="0" fontId="4" fillId="10" borderId="1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49" fontId="4" fillId="10" borderId="4" xfId="0" applyNumberFormat="1" applyFont="1" applyFill="1" applyBorder="1" applyAlignment="1">
      <alignment horizontal="center"/>
    </xf>
    <xf numFmtId="165" fontId="4" fillId="10" borderId="3" xfId="0" applyNumberFormat="1" applyFont="1" applyFill="1" applyBorder="1" applyAlignment="1">
      <alignment horizontal="center"/>
    </xf>
    <xf numFmtId="49" fontId="4" fillId="10" borderId="1" xfId="0" applyNumberFormat="1" applyFont="1" applyFill="1" applyBorder="1" applyAlignment="1">
      <alignment horizontal="left"/>
    </xf>
    <xf numFmtId="49" fontId="4" fillId="10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0" fontId="4" fillId="6" borderId="4" xfId="0" applyFont="1" applyFill="1" applyBorder="1"/>
    <xf numFmtId="165" fontId="4" fillId="4" borderId="4" xfId="1" applyNumberFormat="1" applyFont="1" applyFill="1" applyBorder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.140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75</v>
      </c>
      <c r="C1" s="6"/>
      <c r="D1" s="82"/>
      <c r="E1" s="88" t="s">
        <v>76</v>
      </c>
      <c r="F1" s="7"/>
      <c r="G1" s="7"/>
      <c r="H1" s="7"/>
      <c r="I1" s="7"/>
      <c r="J1" s="7"/>
      <c r="K1" s="6"/>
      <c r="L1" s="7"/>
      <c r="M1" s="6"/>
      <c r="N1" s="6"/>
      <c r="O1" s="7"/>
      <c r="P1" s="78"/>
      <c r="Q1" s="78"/>
      <c r="R1" s="78"/>
      <c r="S1" s="78"/>
      <c r="T1" s="78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131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135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06" t="s">
        <v>74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58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00">
        <v>1995</v>
      </c>
      <c r="C4" s="100" t="s">
        <v>77</v>
      </c>
      <c r="D4" s="107" t="s">
        <v>78</v>
      </c>
      <c r="E4" s="100"/>
      <c r="F4" s="101" t="s">
        <v>73</v>
      </c>
      <c r="G4" s="105"/>
      <c r="H4" s="61"/>
      <c r="I4" s="100"/>
      <c r="J4" s="100"/>
      <c r="K4" s="100"/>
      <c r="L4" s="100"/>
      <c r="M4" s="100"/>
      <c r="N4" s="108"/>
      <c r="O4" s="24"/>
      <c r="P4" s="18"/>
      <c r="Q4" s="18"/>
      <c r="R4" s="18"/>
      <c r="S4" s="18"/>
      <c r="T4" s="30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7"/>
      <c r="AH4" s="77"/>
      <c r="AI4" s="77"/>
      <c r="AJ4" s="77"/>
      <c r="AK4" s="24"/>
      <c r="AL4" s="25"/>
      <c r="AM4" s="25"/>
      <c r="AN4" s="25"/>
      <c r="AO4" s="25"/>
      <c r="AP4" s="25"/>
      <c r="AQ4" s="25"/>
      <c r="AR4" s="39"/>
    </row>
    <row r="5" spans="1:44" s="4" customFormat="1" ht="15" customHeight="1" x14ac:dyDescent="0.25">
      <c r="A5" s="2"/>
      <c r="B5" s="100">
        <v>1996</v>
      </c>
      <c r="C5" s="100" t="s">
        <v>77</v>
      </c>
      <c r="D5" s="107" t="s">
        <v>78</v>
      </c>
      <c r="E5" s="100"/>
      <c r="F5" s="101" t="s">
        <v>73</v>
      </c>
      <c r="G5" s="105"/>
      <c r="H5" s="61"/>
      <c r="I5" s="100"/>
      <c r="J5" s="100"/>
      <c r="K5" s="100"/>
      <c r="L5" s="100"/>
      <c r="M5" s="100"/>
      <c r="N5" s="108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7"/>
      <c r="AH5" s="77"/>
      <c r="AI5" s="77"/>
      <c r="AJ5" s="77"/>
      <c r="AK5" s="24"/>
      <c r="AL5" s="25"/>
      <c r="AM5" s="25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100">
        <v>1997</v>
      </c>
      <c r="C6" s="100" t="s">
        <v>79</v>
      </c>
      <c r="D6" s="107" t="s">
        <v>78</v>
      </c>
      <c r="E6" s="100"/>
      <c r="F6" s="101" t="s">
        <v>73</v>
      </c>
      <c r="G6" s="105"/>
      <c r="H6" s="61"/>
      <c r="I6" s="100"/>
      <c r="J6" s="100"/>
      <c r="K6" s="100"/>
      <c r="L6" s="100"/>
      <c r="M6" s="100"/>
      <c r="N6" s="108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77"/>
      <c r="AH6" s="77"/>
      <c r="AI6" s="77"/>
      <c r="AJ6" s="77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109">
        <v>1998</v>
      </c>
      <c r="C7" s="109" t="s">
        <v>80</v>
      </c>
      <c r="D7" s="110" t="s">
        <v>78</v>
      </c>
      <c r="E7" s="109"/>
      <c r="F7" s="111" t="s">
        <v>81</v>
      </c>
      <c r="G7" s="109"/>
      <c r="H7" s="109"/>
      <c r="I7" s="109"/>
      <c r="J7" s="109"/>
      <c r="K7" s="109"/>
      <c r="L7" s="109"/>
      <c r="M7" s="109"/>
      <c r="N7" s="112"/>
      <c r="O7" s="97"/>
      <c r="P7" s="18"/>
      <c r="Q7" s="18"/>
      <c r="R7" s="18"/>
      <c r="S7" s="18"/>
      <c r="T7" s="24"/>
      <c r="U7" s="25"/>
      <c r="V7" s="25"/>
      <c r="W7" s="25"/>
      <c r="X7" s="25"/>
      <c r="Y7" s="25"/>
      <c r="Z7" s="28"/>
      <c r="AA7" s="24"/>
      <c r="AB7" s="18"/>
      <c r="AC7" s="18"/>
      <c r="AD7" s="18"/>
      <c r="AE7" s="18"/>
      <c r="AF7" s="24"/>
      <c r="AG7" s="77"/>
      <c r="AH7" s="77"/>
      <c r="AI7" s="77"/>
      <c r="AJ7" s="77"/>
      <c r="AK7" s="24"/>
      <c r="AL7" s="25"/>
      <c r="AM7" s="25"/>
      <c r="AN7" s="25"/>
      <c r="AO7" s="25"/>
      <c r="AP7" s="25"/>
      <c r="AQ7" s="25"/>
      <c r="AR7" s="39"/>
    </row>
    <row r="8" spans="1:44" s="4" customFormat="1" ht="15" customHeight="1" x14ac:dyDescent="0.25">
      <c r="A8" s="2"/>
      <c r="B8" s="109">
        <v>1999</v>
      </c>
      <c r="C8" s="109" t="s">
        <v>64</v>
      </c>
      <c r="D8" s="110" t="s">
        <v>78</v>
      </c>
      <c r="E8" s="109"/>
      <c r="F8" s="111" t="s">
        <v>81</v>
      </c>
      <c r="G8" s="109"/>
      <c r="H8" s="109"/>
      <c r="I8" s="109"/>
      <c r="J8" s="109"/>
      <c r="K8" s="109"/>
      <c r="L8" s="109"/>
      <c r="M8" s="109"/>
      <c r="N8" s="112"/>
      <c r="O8" s="97"/>
      <c r="P8" s="18"/>
      <c r="Q8" s="18"/>
      <c r="R8" s="18"/>
      <c r="S8" s="18"/>
      <c r="T8" s="24"/>
      <c r="U8" s="25"/>
      <c r="V8" s="25"/>
      <c r="W8" s="25"/>
      <c r="X8" s="25"/>
      <c r="Y8" s="25"/>
      <c r="Z8" s="28"/>
      <c r="AA8" s="24"/>
      <c r="AB8" s="18"/>
      <c r="AC8" s="18"/>
      <c r="AD8" s="18"/>
      <c r="AE8" s="18"/>
      <c r="AF8" s="24"/>
      <c r="AG8" s="77"/>
      <c r="AH8" s="77"/>
      <c r="AI8" s="77"/>
      <c r="AJ8" s="77"/>
      <c r="AK8" s="24"/>
      <c r="AL8" s="25"/>
      <c r="AM8" s="25"/>
      <c r="AN8" s="25"/>
      <c r="AO8" s="25"/>
      <c r="AP8" s="25"/>
      <c r="AQ8" s="25"/>
      <c r="AR8" s="39"/>
    </row>
    <row r="9" spans="1:44" s="4" customFormat="1" ht="15" customHeight="1" x14ac:dyDescent="0.25">
      <c r="A9" s="2"/>
      <c r="B9" s="100">
        <v>2000</v>
      </c>
      <c r="C9" s="100" t="s">
        <v>66</v>
      </c>
      <c r="D9" s="103" t="s">
        <v>78</v>
      </c>
      <c r="E9" s="100"/>
      <c r="F9" s="101" t="s">
        <v>73</v>
      </c>
      <c r="G9" s="105"/>
      <c r="H9" s="61"/>
      <c r="I9" s="100"/>
      <c r="J9" s="100" t="s">
        <v>72</v>
      </c>
      <c r="K9" s="100"/>
      <c r="L9" s="100"/>
      <c r="M9" s="100"/>
      <c r="N9" s="113"/>
      <c r="O9" s="97"/>
      <c r="P9" s="18"/>
      <c r="Q9" s="18"/>
      <c r="R9" s="18"/>
      <c r="S9" s="18"/>
      <c r="T9" s="24"/>
      <c r="U9" s="25"/>
      <c r="V9" s="25"/>
      <c r="W9" s="25"/>
      <c r="X9" s="25"/>
      <c r="Y9" s="25"/>
      <c r="Z9" s="28"/>
      <c r="AA9" s="24"/>
      <c r="AB9" s="18"/>
      <c r="AC9" s="18"/>
      <c r="AD9" s="18"/>
      <c r="AE9" s="18"/>
      <c r="AF9" s="24"/>
      <c r="AG9" s="77"/>
      <c r="AH9" s="77"/>
      <c r="AI9" s="77"/>
      <c r="AJ9" s="77"/>
      <c r="AK9" s="24"/>
      <c r="AL9" s="25"/>
      <c r="AM9" s="25"/>
      <c r="AN9" s="25"/>
      <c r="AO9" s="25"/>
      <c r="AP9" s="25"/>
      <c r="AQ9" s="25"/>
      <c r="AR9" s="39"/>
    </row>
    <row r="10" spans="1:44" s="4" customFormat="1" ht="15" customHeight="1" x14ac:dyDescent="0.25">
      <c r="A10" s="2"/>
      <c r="B10" s="100">
        <v>2001</v>
      </c>
      <c r="C10" s="100" t="s">
        <v>67</v>
      </c>
      <c r="D10" s="103" t="s">
        <v>78</v>
      </c>
      <c r="E10" s="100"/>
      <c r="F10" s="101" t="s">
        <v>73</v>
      </c>
      <c r="G10" s="105"/>
      <c r="H10" s="61"/>
      <c r="I10" s="100"/>
      <c r="J10" s="100" t="s">
        <v>72</v>
      </c>
      <c r="K10" s="100"/>
      <c r="L10" s="100"/>
      <c r="M10" s="100"/>
      <c r="N10" s="113"/>
      <c r="O10" s="97"/>
      <c r="P10" s="18"/>
      <c r="Q10" s="18"/>
      <c r="R10" s="18"/>
      <c r="S10" s="18"/>
      <c r="T10" s="24" t="e">
        <v>#DIV/0!</v>
      </c>
      <c r="U10" s="25"/>
      <c r="V10" s="25"/>
      <c r="W10" s="25"/>
      <c r="X10" s="25"/>
      <c r="Y10" s="25"/>
      <c r="Z10" s="28"/>
      <c r="AA10" s="24"/>
      <c r="AB10" s="18"/>
      <c r="AC10" s="18"/>
      <c r="AD10" s="18"/>
      <c r="AE10" s="18"/>
      <c r="AF10" s="24"/>
      <c r="AG10" s="77"/>
      <c r="AH10" s="77"/>
      <c r="AI10" s="77"/>
      <c r="AJ10" s="77"/>
      <c r="AK10" s="24"/>
      <c r="AL10" s="25"/>
      <c r="AM10" s="25"/>
      <c r="AN10" s="25"/>
      <c r="AO10" s="25"/>
      <c r="AP10" s="25"/>
      <c r="AQ10" s="25"/>
      <c r="AR10" s="39"/>
    </row>
    <row r="11" spans="1:44" s="4" customFormat="1" ht="15" customHeight="1" x14ac:dyDescent="0.25">
      <c r="A11" s="2"/>
      <c r="B11" s="100">
        <v>2002</v>
      </c>
      <c r="C11" s="100" t="s">
        <v>64</v>
      </c>
      <c r="D11" s="103" t="s">
        <v>78</v>
      </c>
      <c r="E11" s="100"/>
      <c r="F11" s="101" t="s">
        <v>73</v>
      </c>
      <c r="G11" s="105"/>
      <c r="H11" s="61"/>
      <c r="I11" s="100"/>
      <c r="J11" s="100" t="s">
        <v>72</v>
      </c>
      <c r="K11" s="100" t="s">
        <v>72</v>
      </c>
      <c r="L11" s="100" t="s">
        <v>72</v>
      </c>
      <c r="M11" s="100" t="s">
        <v>72</v>
      </c>
      <c r="N11" s="100" t="s">
        <v>72</v>
      </c>
      <c r="O11" s="97"/>
      <c r="P11" s="18"/>
      <c r="Q11" s="18"/>
      <c r="R11" s="18"/>
      <c r="S11" s="18"/>
      <c r="T11" s="24" t="e">
        <v>#VALUE!</v>
      </c>
      <c r="U11" s="25"/>
      <c r="V11" s="25"/>
      <c r="W11" s="25"/>
      <c r="X11" s="25"/>
      <c r="Y11" s="25"/>
      <c r="Z11" s="25"/>
      <c r="AA11" s="24"/>
      <c r="AB11" s="18"/>
      <c r="AC11" s="18"/>
      <c r="AD11" s="18"/>
      <c r="AE11" s="18"/>
      <c r="AF11" s="24"/>
      <c r="AG11" s="77"/>
      <c r="AH11" s="77"/>
      <c r="AI11" s="77"/>
      <c r="AJ11" s="77"/>
      <c r="AK11" s="24"/>
      <c r="AL11" s="25"/>
      <c r="AM11" s="77"/>
      <c r="AN11" s="77"/>
      <c r="AO11" s="25"/>
      <c r="AP11" s="25"/>
      <c r="AQ11" s="25"/>
      <c r="AR11" s="39"/>
    </row>
    <row r="12" spans="1:44" s="4" customFormat="1" ht="15" customHeight="1" x14ac:dyDescent="0.25">
      <c r="A12" s="2"/>
      <c r="B12" s="100">
        <v>2003</v>
      </c>
      <c r="C12" s="100" t="s">
        <v>64</v>
      </c>
      <c r="D12" s="103" t="s">
        <v>78</v>
      </c>
      <c r="E12" s="101"/>
      <c r="F12" s="101" t="s">
        <v>73</v>
      </c>
      <c r="G12" s="105"/>
      <c r="H12" s="61"/>
      <c r="I12" s="103"/>
      <c r="J12" s="103"/>
      <c r="K12" s="103"/>
      <c r="L12" s="103"/>
      <c r="M12" s="103"/>
      <c r="N12" s="103"/>
      <c r="O12" s="97"/>
      <c r="P12" s="18"/>
      <c r="Q12" s="18"/>
      <c r="R12" s="18"/>
      <c r="S12" s="18"/>
      <c r="T12" s="24" t="e">
        <v>#DIV/0!</v>
      </c>
      <c r="U12" s="25"/>
      <c r="V12" s="25"/>
      <c r="W12" s="25"/>
      <c r="X12" s="25"/>
      <c r="Y12" s="25"/>
      <c r="Z12" s="25"/>
      <c r="AA12" s="24"/>
      <c r="AB12" s="18"/>
      <c r="AC12" s="18"/>
      <c r="AD12" s="18"/>
      <c r="AE12" s="18"/>
      <c r="AF12" s="24"/>
      <c r="AG12" s="77"/>
      <c r="AH12" s="77"/>
      <c r="AI12" s="77"/>
      <c r="AJ12" s="77"/>
      <c r="AK12" s="24"/>
      <c r="AL12" s="25"/>
      <c r="AM12" s="25"/>
      <c r="AN12" s="25"/>
      <c r="AO12" s="25"/>
      <c r="AP12" s="25"/>
      <c r="AQ12" s="25"/>
      <c r="AR12" s="39"/>
    </row>
    <row r="13" spans="1:44" s="4" customFormat="1" ht="15" customHeight="1" x14ac:dyDescent="0.25">
      <c r="A13" s="2"/>
      <c r="B13" s="25">
        <v>2004</v>
      </c>
      <c r="C13" s="25" t="s">
        <v>82</v>
      </c>
      <c r="D13" s="26" t="s">
        <v>78</v>
      </c>
      <c r="E13" s="25">
        <v>28</v>
      </c>
      <c r="F13" s="25">
        <v>0</v>
      </c>
      <c r="G13" s="25">
        <v>54</v>
      </c>
      <c r="H13" s="25">
        <v>10</v>
      </c>
      <c r="I13" s="25">
        <v>78</v>
      </c>
      <c r="J13" s="25">
        <v>0</v>
      </c>
      <c r="K13" s="25">
        <v>3</v>
      </c>
      <c r="L13" s="25">
        <v>21</v>
      </c>
      <c r="M13" s="25">
        <v>54</v>
      </c>
      <c r="N13" s="28">
        <v>0.38</v>
      </c>
      <c r="O13" s="97"/>
      <c r="P13" s="18" t="s">
        <v>65</v>
      </c>
      <c r="Q13" s="18"/>
      <c r="R13" s="18" t="s">
        <v>66</v>
      </c>
      <c r="S13" s="18"/>
      <c r="T13" s="24" t="e">
        <v>#DIV/0!</v>
      </c>
      <c r="U13" s="25">
        <v>7</v>
      </c>
      <c r="V13" s="25">
        <v>0</v>
      </c>
      <c r="W13" s="25">
        <v>17</v>
      </c>
      <c r="X13" s="25">
        <v>1</v>
      </c>
      <c r="Y13" s="25">
        <v>28</v>
      </c>
      <c r="Z13" s="28">
        <v>0.49099999999999999</v>
      </c>
      <c r="AA13" s="24"/>
      <c r="AB13" s="18" t="s">
        <v>69</v>
      </c>
      <c r="AC13" s="18"/>
      <c r="AD13" s="18"/>
      <c r="AE13" s="18"/>
      <c r="AF13" s="24"/>
      <c r="AG13" s="77" t="s">
        <v>119</v>
      </c>
      <c r="AH13" s="77" t="s">
        <v>120</v>
      </c>
      <c r="AI13" s="77"/>
      <c r="AJ13" s="77" t="s">
        <v>121</v>
      </c>
      <c r="AK13" s="24"/>
      <c r="AL13" s="25">
        <v>1</v>
      </c>
      <c r="AM13" s="25"/>
      <c r="AN13" s="25"/>
      <c r="AO13" s="25"/>
      <c r="AP13" s="25"/>
      <c r="AQ13" s="25"/>
      <c r="AR13" s="39"/>
    </row>
    <row r="14" spans="1:44" s="4" customFormat="1" ht="15" customHeight="1" x14ac:dyDescent="0.25">
      <c r="A14" s="2"/>
      <c r="B14" s="25">
        <v>2005</v>
      </c>
      <c r="C14" s="25" t="s">
        <v>80</v>
      </c>
      <c r="D14" s="26" t="s">
        <v>78</v>
      </c>
      <c r="E14" s="25">
        <v>20</v>
      </c>
      <c r="F14" s="25">
        <v>0</v>
      </c>
      <c r="G14" s="25">
        <v>41</v>
      </c>
      <c r="H14" s="25">
        <v>5</v>
      </c>
      <c r="I14" s="25">
        <v>58</v>
      </c>
      <c r="J14" s="25">
        <v>0</v>
      </c>
      <c r="K14" s="25">
        <v>1</v>
      </c>
      <c r="L14" s="25">
        <v>16</v>
      </c>
      <c r="M14" s="25">
        <v>41</v>
      </c>
      <c r="N14" s="28">
        <v>0.42</v>
      </c>
      <c r="O14" s="97"/>
      <c r="P14" s="18" t="s">
        <v>69</v>
      </c>
      <c r="Q14" s="18"/>
      <c r="R14" s="18" t="s">
        <v>132</v>
      </c>
      <c r="S14" s="18"/>
      <c r="T14" s="24" t="e">
        <v>#DIV/0!</v>
      </c>
      <c r="U14" s="25">
        <v>15</v>
      </c>
      <c r="V14" s="25">
        <v>0</v>
      </c>
      <c r="W14" s="25">
        <v>14</v>
      </c>
      <c r="X14" s="25">
        <v>1</v>
      </c>
      <c r="Y14" s="25">
        <v>29</v>
      </c>
      <c r="Z14" s="28">
        <v>0.28399999999999997</v>
      </c>
      <c r="AA14" s="24"/>
      <c r="AB14" s="18" t="s">
        <v>69</v>
      </c>
      <c r="AC14" s="18"/>
      <c r="AD14" s="18"/>
      <c r="AE14" s="18"/>
      <c r="AF14" s="24"/>
      <c r="AG14" s="77" t="s">
        <v>119</v>
      </c>
      <c r="AH14" s="77" t="s">
        <v>120</v>
      </c>
      <c r="AI14" s="77"/>
      <c r="AJ14" s="77"/>
      <c r="AK14" s="24"/>
      <c r="AL14" s="25"/>
      <c r="AM14" s="25"/>
      <c r="AN14" s="25"/>
      <c r="AO14" s="25"/>
      <c r="AP14" s="25">
        <v>1</v>
      </c>
      <c r="AQ14" s="25"/>
      <c r="AR14" s="39"/>
    </row>
    <row r="15" spans="1:44" s="4" customFormat="1" ht="15" customHeight="1" x14ac:dyDescent="0.25">
      <c r="A15" s="2"/>
      <c r="B15" s="25">
        <v>2006</v>
      </c>
      <c r="C15" s="25" t="s">
        <v>82</v>
      </c>
      <c r="D15" s="26" t="s">
        <v>78</v>
      </c>
      <c r="E15" s="25">
        <v>27</v>
      </c>
      <c r="F15" s="25">
        <v>0</v>
      </c>
      <c r="G15" s="25">
        <v>49</v>
      </c>
      <c r="H15" s="25">
        <v>5</v>
      </c>
      <c r="I15" s="25">
        <v>76</v>
      </c>
      <c r="J15" s="25">
        <v>0</v>
      </c>
      <c r="K15" s="25">
        <v>4</v>
      </c>
      <c r="L15" s="25">
        <v>23</v>
      </c>
      <c r="M15" s="25">
        <v>49</v>
      </c>
      <c r="N15" s="104">
        <v>0.40600000000000003</v>
      </c>
      <c r="O15" s="97"/>
      <c r="P15" s="18" t="s">
        <v>67</v>
      </c>
      <c r="Q15" s="18"/>
      <c r="R15" s="18" t="s">
        <v>77</v>
      </c>
      <c r="S15" s="18"/>
      <c r="T15" s="24" t="e">
        <v>#DIV/0!</v>
      </c>
      <c r="U15" s="25">
        <v>7</v>
      </c>
      <c r="V15" s="25">
        <v>0</v>
      </c>
      <c r="W15" s="25">
        <v>7</v>
      </c>
      <c r="X15" s="25">
        <v>0</v>
      </c>
      <c r="Y15" s="25">
        <v>16</v>
      </c>
      <c r="Z15" s="28">
        <v>0.33300000000000002</v>
      </c>
      <c r="AA15" s="24"/>
      <c r="AB15" s="18"/>
      <c r="AC15" s="18"/>
      <c r="AD15" s="18"/>
      <c r="AE15" s="18"/>
      <c r="AF15" s="24"/>
      <c r="AG15" s="77" t="s">
        <v>122</v>
      </c>
      <c r="AH15" s="77"/>
      <c r="AI15" s="77"/>
      <c r="AJ15" s="77"/>
      <c r="AK15" s="24"/>
      <c r="AL15" s="25"/>
      <c r="AM15" s="25"/>
      <c r="AN15" s="25"/>
      <c r="AO15" s="25"/>
      <c r="AP15" s="25"/>
      <c r="AQ15" s="25"/>
      <c r="AR15" s="39"/>
    </row>
    <row r="16" spans="1:44" s="4" customFormat="1" ht="15" customHeight="1" x14ac:dyDescent="0.25">
      <c r="A16" s="2"/>
      <c r="B16" s="25">
        <v>2007</v>
      </c>
      <c r="C16" s="25" t="s">
        <v>65</v>
      </c>
      <c r="D16" s="26" t="s">
        <v>78</v>
      </c>
      <c r="E16" s="25">
        <v>26</v>
      </c>
      <c r="F16" s="25">
        <v>2</v>
      </c>
      <c r="G16" s="25">
        <v>44</v>
      </c>
      <c r="H16" s="25">
        <v>6</v>
      </c>
      <c r="I16" s="25">
        <v>74</v>
      </c>
      <c r="J16" s="25">
        <v>0</v>
      </c>
      <c r="K16" s="25">
        <v>6</v>
      </c>
      <c r="L16" s="25">
        <v>22</v>
      </c>
      <c r="M16" s="25">
        <v>46</v>
      </c>
      <c r="N16" s="104">
        <v>0.4</v>
      </c>
      <c r="O16" s="97"/>
      <c r="P16" s="18" t="s">
        <v>85</v>
      </c>
      <c r="Q16" s="18"/>
      <c r="R16" s="18" t="s">
        <v>133</v>
      </c>
      <c r="S16" s="18"/>
      <c r="T16" s="24" t="e">
        <v>#DIV/0!</v>
      </c>
      <c r="U16" s="25">
        <v>14</v>
      </c>
      <c r="V16" s="25">
        <v>1</v>
      </c>
      <c r="W16" s="25">
        <v>26</v>
      </c>
      <c r="X16" s="25">
        <v>4</v>
      </c>
      <c r="Y16" s="25">
        <v>49</v>
      </c>
      <c r="Z16" s="28">
        <v>0.45</v>
      </c>
      <c r="AA16" s="24"/>
      <c r="AB16" s="25" t="s">
        <v>61</v>
      </c>
      <c r="AC16" s="18"/>
      <c r="AD16" s="18" t="s">
        <v>65</v>
      </c>
      <c r="AE16" s="18"/>
      <c r="AF16" s="24"/>
      <c r="AG16" s="77" t="s">
        <v>123</v>
      </c>
      <c r="AH16" s="77" t="s">
        <v>124</v>
      </c>
      <c r="AI16" s="77" t="s">
        <v>125</v>
      </c>
      <c r="AJ16" s="77"/>
      <c r="AK16" s="24"/>
      <c r="AL16" s="25"/>
      <c r="AM16" s="25"/>
      <c r="AN16" s="25"/>
      <c r="AO16" s="25"/>
      <c r="AP16" s="25"/>
      <c r="AQ16" s="25"/>
      <c r="AR16" s="39"/>
    </row>
    <row r="17" spans="1:44" s="4" customFormat="1" ht="15" customHeight="1" x14ac:dyDescent="0.25">
      <c r="A17" s="2"/>
      <c r="B17" s="25">
        <v>2008</v>
      </c>
      <c r="C17" s="25" t="s">
        <v>61</v>
      </c>
      <c r="D17" s="26" t="s">
        <v>78</v>
      </c>
      <c r="E17" s="25">
        <v>24</v>
      </c>
      <c r="F17" s="25">
        <v>2</v>
      </c>
      <c r="G17" s="25">
        <v>37</v>
      </c>
      <c r="H17" s="25">
        <v>4</v>
      </c>
      <c r="I17" s="25">
        <v>66</v>
      </c>
      <c r="J17" s="25">
        <v>0</v>
      </c>
      <c r="K17" s="25">
        <v>3</v>
      </c>
      <c r="L17" s="25">
        <v>24</v>
      </c>
      <c r="M17" s="25">
        <v>39</v>
      </c>
      <c r="N17" s="28">
        <v>0.377</v>
      </c>
      <c r="O17" s="97"/>
      <c r="P17" s="18" t="s">
        <v>69</v>
      </c>
      <c r="Q17" s="18"/>
      <c r="R17" s="18" t="s">
        <v>79</v>
      </c>
      <c r="S17" s="18"/>
      <c r="T17" s="24" t="e">
        <v>#DIV/0!</v>
      </c>
      <c r="U17" s="25">
        <v>14</v>
      </c>
      <c r="V17" s="25">
        <v>1</v>
      </c>
      <c r="W17" s="25">
        <v>18</v>
      </c>
      <c r="X17" s="25">
        <v>2</v>
      </c>
      <c r="Y17" s="25">
        <v>32</v>
      </c>
      <c r="Z17" s="28">
        <v>0.36799999999999999</v>
      </c>
      <c r="AA17" s="24"/>
      <c r="AB17" s="18" t="s">
        <v>65</v>
      </c>
      <c r="AC17" s="18"/>
      <c r="AD17" s="18" t="s">
        <v>82</v>
      </c>
      <c r="AE17" s="18"/>
      <c r="AF17" s="24"/>
      <c r="AG17" s="77" t="s">
        <v>119</v>
      </c>
      <c r="AH17" s="77" t="s">
        <v>126</v>
      </c>
      <c r="AI17" s="77" t="s">
        <v>127</v>
      </c>
      <c r="AJ17" s="77"/>
      <c r="AK17" s="24"/>
      <c r="AL17" s="25"/>
      <c r="AM17" s="25"/>
      <c r="AN17" s="25"/>
      <c r="AO17" s="25"/>
      <c r="AP17" s="25"/>
      <c r="AQ17" s="25">
        <v>1</v>
      </c>
      <c r="AR17" s="39"/>
    </row>
    <row r="18" spans="1:44" s="4" customFormat="1" ht="15" customHeight="1" x14ac:dyDescent="0.25">
      <c r="A18" s="2"/>
      <c r="B18" s="100">
        <v>2009</v>
      </c>
      <c r="C18" s="100" t="s">
        <v>77</v>
      </c>
      <c r="D18" s="103" t="s">
        <v>83</v>
      </c>
      <c r="E18" s="101"/>
      <c r="F18" s="101" t="s">
        <v>73</v>
      </c>
      <c r="G18" s="105"/>
      <c r="H18" s="61"/>
      <c r="I18" s="103"/>
      <c r="J18" s="103"/>
      <c r="K18" s="103"/>
      <c r="L18" s="103"/>
      <c r="M18" s="103"/>
      <c r="N18" s="103"/>
      <c r="O18" s="97"/>
      <c r="P18" s="18"/>
      <c r="Q18" s="18"/>
      <c r="R18" s="18"/>
      <c r="S18" s="18"/>
      <c r="T18" s="24" t="e">
        <v>#DIV/0!</v>
      </c>
      <c r="U18" s="25"/>
      <c r="V18" s="25"/>
      <c r="W18" s="25"/>
      <c r="X18" s="25"/>
      <c r="Y18" s="25"/>
      <c r="Z18" s="28"/>
      <c r="AA18" s="24"/>
      <c r="AB18" s="18"/>
      <c r="AC18" s="18"/>
      <c r="AD18" s="18"/>
      <c r="AE18" s="18"/>
      <c r="AF18" s="24"/>
      <c r="AG18" s="77"/>
      <c r="AH18" s="77"/>
      <c r="AI18" s="77"/>
      <c r="AJ18" s="77"/>
      <c r="AK18" s="24"/>
      <c r="AL18" s="25"/>
      <c r="AM18" s="25"/>
      <c r="AN18" s="25"/>
      <c r="AO18" s="25"/>
      <c r="AP18" s="25"/>
      <c r="AQ18" s="25"/>
      <c r="AR18" s="39"/>
    </row>
    <row r="19" spans="1:44" s="4" customFormat="1" ht="15" customHeight="1" x14ac:dyDescent="0.25">
      <c r="A19" s="2"/>
      <c r="B19" s="25">
        <v>2010</v>
      </c>
      <c r="C19" s="25"/>
      <c r="D19" s="26"/>
      <c r="E19" s="25"/>
      <c r="F19" s="25"/>
      <c r="G19" s="25"/>
      <c r="H19" s="27"/>
      <c r="I19" s="25"/>
      <c r="J19" s="25"/>
      <c r="K19" s="25"/>
      <c r="L19" s="25"/>
      <c r="M19" s="25"/>
      <c r="N19" s="28"/>
      <c r="O19" s="97"/>
      <c r="P19" s="18"/>
      <c r="Q19" s="18"/>
      <c r="R19" s="18"/>
      <c r="S19" s="18"/>
      <c r="T19" s="24" t="e">
        <v>#DIV/0!</v>
      </c>
      <c r="U19" s="25"/>
      <c r="V19" s="25"/>
      <c r="W19" s="25"/>
      <c r="X19" s="25"/>
      <c r="Y19" s="25"/>
      <c r="Z19" s="28"/>
      <c r="AA19" s="24"/>
      <c r="AB19" s="18"/>
      <c r="AC19" s="18"/>
      <c r="AD19" s="18"/>
      <c r="AE19" s="18"/>
      <c r="AF19" s="24"/>
      <c r="AG19" s="77"/>
      <c r="AH19" s="77"/>
      <c r="AI19" s="77"/>
      <c r="AJ19" s="77"/>
      <c r="AK19" s="24"/>
      <c r="AL19" s="25"/>
      <c r="AM19" s="25"/>
      <c r="AN19" s="25"/>
      <c r="AO19" s="25"/>
      <c r="AP19" s="25"/>
      <c r="AQ19" s="25"/>
      <c r="AR19" s="39"/>
    </row>
    <row r="20" spans="1:44" s="4" customFormat="1" ht="15" customHeight="1" x14ac:dyDescent="0.25">
      <c r="A20" s="2"/>
      <c r="B20" s="25">
        <v>2011</v>
      </c>
      <c r="C20" s="25"/>
      <c r="D20" s="26"/>
      <c r="E20" s="25"/>
      <c r="F20" s="25"/>
      <c r="G20" s="25"/>
      <c r="H20" s="27"/>
      <c r="I20" s="25"/>
      <c r="J20" s="25"/>
      <c r="K20" s="25"/>
      <c r="L20" s="25"/>
      <c r="M20" s="25"/>
      <c r="N20" s="28"/>
      <c r="O20" s="97"/>
      <c r="P20" s="18"/>
      <c r="Q20" s="18"/>
      <c r="R20" s="18"/>
      <c r="S20" s="18"/>
      <c r="T20" s="24" t="e">
        <v>#DIV/0!</v>
      </c>
      <c r="U20" s="25"/>
      <c r="V20" s="25"/>
      <c r="W20" s="25"/>
      <c r="X20" s="25"/>
      <c r="Y20" s="25"/>
      <c r="Z20" s="28"/>
      <c r="AA20" s="24"/>
      <c r="AB20" s="18"/>
      <c r="AC20" s="18"/>
      <c r="AD20" s="18"/>
      <c r="AE20" s="18"/>
      <c r="AF20" s="24"/>
      <c r="AG20" s="77"/>
      <c r="AH20" s="77"/>
      <c r="AI20" s="77"/>
      <c r="AJ20" s="77"/>
      <c r="AK20" s="24"/>
      <c r="AL20" s="25"/>
      <c r="AM20" s="25"/>
      <c r="AN20" s="25"/>
      <c r="AO20" s="25"/>
      <c r="AP20" s="25"/>
      <c r="AQ20" s="25"/>
      <c r="AR20" s="39"/>
    </row>
    <row r="21" spans="1:44" s="4" customFormat="1" ht="15" customHeight="1" x14ac:dyDescent="0.25">
      <c r="A21" s="2"/>
      <c r="B21" s="109">
        <v>2012</v>
      </c>
      <c r="C21" s="109" t="s">
        <v>65</v>
      </c>
      <c r="D21" s="110" t="s">
        <v>84</v>
      </c>
      <c r="E21" s="109"/>
      <c r="F21" s="111" t="s">
        <v>81</v>
      </c>
      <c r="G21" s="109"/>
      <c r="H21" s="109"/>
      <c r="I21" s="109"/>
      <c r="J21" s="109"/>
      <c r="K21" s="109"/>
      <c r="L21" s="109"/>
      <c r="M21" s="109"/>
      <c r="N21" s="112"/>
      <c r="O21" s="97"/>
      <c r="P21" s="18"/>
      <c r="Q21" s="114"/>
      <c r="R21" s="114"/>
      <c r="S21" s="114"/>
      <c r="T21" s="24" t="e">
        <v>#DIV/0!</v>
      </c>
      <c r="U21" s="25"/>
      <c r="V21" s="25"/>
      <c r="W21" s="27"/>
      <c r="X21" s="25"/>
      <c r="Y21" s="25"/>
      <c r="Z21" s="28"/>
      <c r="AA21" s="24"/>
      <c r="AB21" s="18"/>
      <c r="AC21" s="18"/>
      <c r="AD21" s="18"/>
      <c r="AE21" s="18"/>
      <c r="AF21" s="24"/>
      <c r="AG21" s="77"/>
      <c r="AH21" s="77"/>
      <c r="AI21" s="77"/>
      <c r="AJ21" s="77"/>
      <c r="AK21" s="24"/>
      <c r="AL21" s="25"/>
      <c r="AM21" s="25"/>
      <c r="AN21" s="25"/>
      <c r="AO21" s="25"/>
      <c r="AP21" s="25"/>
      <c r="AQ21" s="25"/>
      <c r="AR21" s="39"/>
    </row>
    <row r="22" spans="1:44" s="4" customFormat="1" ht="15" customHeight="1" x14ac:dyDescent="0.25">
      <c r="A22" s="2"/>
      <c r="B22" s="109">
        <v>2013</v>
      </c>
      <c r="C22" s="109" t="s">
        <v>82</v>
      </c>
      <c r="D22" s="110" t="s">
        <v>78</v>
      </c>
      <c r="E22" s="109"/>
      <c r="F22" s="111" t="s">
        <v>81</v>
      </c>
      <c r="G22" s="109"/>
      <c r="H22" s="109"/>
      <c r="I22" s="109"/>
      <c r="J22" s="109"/>
      <c r="K22" s="109"/>
      <c r="L22" s="109"/>
      <c r="M22" s="109"/>
      <c r="N22" s="112"/>
      <c r="O22" s="97"/>
      <c r="P22" s="17"/>
      <c r="Q22" s="17"/>
      <c r="R22" s="17"/>
      <c r="S22" s="18"/>
      <c r="T22" s="115" t="e">
        <v>#DIV/0!</v>
      </c>
      <c r="U22" s="25"/>
      <c r="V22" s="25"/>
      <c r="W22" s="27"/>
      <c r="X22" s="25"/>
      <c r="Y22" s="25"/>
      <c r="Z22" s="28"/>
      <c r="AA22" s="24"/>
      <c r="AB22" s="18"/>
      <c r="AC22" s="18"/>
      <c r="AD22" s="18"/>
      <c r="AE22" s="18"/>
      <c r="AF22" s="24"/>
      <c r="AG22" s="77"/>
      <c r="AH22" s="77"/>
      <c r="AI22" s="77"/>
      <c r="AJ22" s="77"/>
      <c r="AK22" s="24"/>
      <c r="AL22" s="25"/>
      <c r="AM22" s="25"/>
      <c r="AN22" s="25"/>
      <c r="AO22" s="25"/>
      <c r="AP22" s="25"/>
      <c r="AQ22" s="25"/>
      <c r="AR22" s="39"/>
    </row>
    <row r="23" spans="1:44" s="4" customFormat="1" ht="15" customHeight="1" x14ac:dyDescent="0.25">
      <c r="A23" s="2"/>
      <c r="B23" s="109">
        <v>2014</v>
      </c>
      <c r="C23" s="109" t="s">
        <v>66</v>
      </c>
      <c r="D23" s="110" t="s">
        <v>78</v>
      </c>
      <c r="E23" s="109"/>
      <c r="F23" s="111" t="s">
        <v>81</v>
      </c>
      <c r="G23" s="109"/>
      <c r="H23" s="109"/>
      <c r="I23" s="109"/>
      <c r="J23" s="109"/>
      <c r="K23" s="109"/>
      <c r="L23" s="109"/>
      <c r="M23" s="109"/>
      <c r="N23" s="112"/>
      <c r="O23" s="97"/>
      <c r="P23" s="17"/>
      <c r="Q23" s="17"/>
      <c r="R23" s="17"/>
      <c r="S23" s="18"/>
      <c r="T23" s="115" t="e">
        <v>#DIV/0!</v>
      </c>
      <c r="U23" s="25"/>
      <c r="V23" s="25"/>
      <c r="W23" s="27"/>
      <c r="X23" s="25"/>
      <c r="Y23" s="25"/>
      <c r="Z23" s="28"/>
      <c r="AA23" s="24"/>
      <c r="AB23" s="18"/>
      <c r="AC23" s="18"/>
      <c r="AD23" s="18"/>
      <c r="AE23" s="18"/>
      <c r="AF23" s="24"/>
      <c r="AG23" s="77"/>
      <c r="AH23" s="77"/>
      <c r="AI23" s="77"/>
      <c r="AJ23" s="77"/>
      <c r="AK23" s="24"/>
      <c r="AL23" s="25"/>
      <c r="AM23" s="25"/>
      <c r="AN23" s="25"/>
      <c r="AO23" s="25"/>
      <c r="AP23" s="25"/>
      <c r="AQ23" s="25"/>
      <c r="AR23" s="39"/>
    </row>
    <row r="24" spans="1:44" s="4" customFormat="1" ht="15" customHeight="1" x14ac:dyDescent="0.25">
      <c r="A24" s="2"/>
      <c r="B24" s="109">
        <v>2015</v>
      </c>
      <c r="C24" s="109" t="s">
        <v>66</v>
      </c>
      <c r="D24" s="110" t="s">
        <v>78</v>
      </c>
      <c r="E24" s="109"/>
      <c r="F24" s="111" t="s">
        <v>81</v>
      </c>
      <c r="G24" s="109"/>
      <c r="H24" s="109"/>
      <c r="I24" s="109"/>
      <c r="J24" s="109"/>
      <c r="K24" s="109"/>
      <c r="L24" s="109"/>
      <c r="M24" s="109"/>
      <c r="N24" s="112"/>
      <c r="O24" s="97"/>
      <c r="P24" s="17"/>
      <c r="Q24" s="17"/>
      <c r="R24" s="17"/>
      <c r="S24" s="18"/>
      <c r="T24" s="115" t="e">
        <v>#DIV/0!</v>
      </c>
      <c r="U24" s="25"/>
      <c r="V24" s="25"/>
      <c r="W24" s="27"/>
      <c r="X24" s="25"/>
      <c r="Y24" s="25"/>
      <c r="Z24" s="28"/>
      <c r="AA24" s="24"/>
      <c r="AB24" s="18"/>
      <c r="AC24" s="18"/>
      <c r="AD24" s="18"/>
      <c r="AE24" s="18"/>
      <c r="AF24" s="24"/>
      <c r="AG24" s="77"/>
      <c r="AH24" s="77"/>
      <c r="AI24" s="77"/>
      <c r="AJ24" s="77"/>
      <c r="AK24" s="24"/>
      <c r="AL24" s="25"/>
      <c r="AM24" s="25"/>
      <c r="AN24" s="25"/>
      <c r="AO24" s="25"/>
      <c r="AP24" s="25"/>
      <c r="AQ24" s="25"/>
      <c r="AR24" s="39"/>
    </row>
    <row r="25" spans="1:44" s="4" customFormat="1" ht="15" customHeight="1" x14ac:dyDescent="0.25">
      <c r="A25" s="1"/>
      <c r="B25" s="16" t="s">
        <v>7</v>
      </c>
      <c r="C25" s="17"/>
      <c r="D25" s="15"/>
      <c r="E25" s="18">
        <v>125</v>
      </c>
      <c r="F25" s="18">
        <v>4</v>
      </c>
      <c r="G25" s="18">
        <v>225</v>
      </c>
      <c r="H25" s="18">
        <v>30</v>
      </c>
      <c r="I25" s="18">
        <v>352</v>
      </c>
      <c r="J25" s="18">
        <v>0</v>
      </c>
      <c r="K25" s="18">
        <v>17</v>
      </c>
      <c r="L25" s="18">
        <v>106</v>
      </c>
      <c r="M25" s="18">
        <v>229</v>
      </c>
      <c r="N25" s="33">
        <v>0.39600000000000002</v>
      </c>
      <c r="O25" s="79"/>
      <c r="P25" s="66" t="s">
        <v>47</v>
      </c>
      <c r="Q25" s="66" t="s">
        <v>47</v>
      </c>
      <c r="R25" s="66" t="s">
        <v>47</v>
      </c>
      <c r="S25" s="66" t="s">
        <v>47</v>
      </c>
      <c r="T25" s="30"/>
      <c r="U25" s="18">
        <v>57</v>
      </c>
      <c r="V25" s="18">
        <v>2</v>
      </c>
      <c r="W25" s="18">
        <v>82</v>
      </c>
      <c r="X25" s="18">
        <v>8</v>
      </c>
      <c r="Y25" s="18">
        <v>154</v>
      </c>
      <c r="Z25" s="33">
        <v>0.38200000000000001</v>
      </c>
      <c r="AA25" s="79"/>
      <c r="AB25" s="66" t="s">
        <v>129</v>
      </c>
      <c r="AC25" s="66" t="s">
        <v>47</v>
      </c>
      <c r="AD25" s="66" t="s">
        <v>47</v>
      </c>
      <c r="AE25" s="66" t="s">
        <v>47</v>
      </c>
      <c r="AF25" s="24"/>
      <c r="AG25" s="66" t="s">
        <v>130</v>
      </c>
      <c r="AH25" s="66" t="s">
        <v>62</v>
      </c>
      <c r="AI25" s="66" t="s">
        <v>128</v>
      </c>
      <c r="AJ25" s="66" t="s">
        <v>60</v>
      </c>
      <c r="AK25" s="24"/>
      <c r="AL25" s="18">
        <v>1</v>
      </c>
      <c r="AM25" s="18">
        <v>0</v>
      </c>
      <c r="AN25" s="18">
        <v>0</v>
      </c>
      <c r="AO25" s="18">
        <v>0</v>
      </c>
      <c r="AP25" s="18">
        <v>1</v>
      </c>
      <c r="AQ25" s="18">
        <v>1</v>
      </c>
      <c r="AR25" s="39"/>
    </row>
    <row r="26" spans="1:44" s="4" customFormat="1" ht="15" customHeight="1" x14ac:dyDescent="0.25">
      <c r="A26" s="1"/>
      <c r="B26" s="16" t="s">
        <v>147</v>
      </c>
      <c r="C26" s="17"/>
      <c r="D26" s="15"/>
      <c r="E26" s="17"/>
      <c r="F26" s="14"/>
      <c r="G26" s="14"/>
      <c r="H26" s="14"/>
      <c r="I26" s="14"/>
      <c r="J26" s="14"/>
      <c r="K26" s="14"/>
      <c r="L26" s="14"/>
      <c r="M26" s="14"/>
      <c r="N26" s="70"/>
      <c r="O26" s="24"/>
      <c r="P26" s="22"/>
      <c r="Q26" s="20"/>
      <c r="R26" s="71"/>
      <c r="S26" s="72"/>
      <c r="T26" s="24"/>
      <c r="U26" s="17"/>
      <c r="V26" s="14"/>
      <c r="W26" s="14" t="s">
        <v>134</v>
      </c>
      <c r="X26" s="14"/>
      <c r="Y26" s="14"/>
      <c r="Z26" s="15"/>
      <c r="AA26" s="24"/>
      <c r="AB26" s="73"/>
      <c r="AC26" s="74"/>
      <c r="AD26" s="71"/>
      <c r="AE26" s="72"/>
      <c r="AF26" s="24"/>
      <c r="AG26" s="75">
        <v>0.8</v>
      </c>
      <c r="AH26" s="76">
        <v>0.5</v>
      </c>
      <c r="AI26" s="76">
        <v>0.5</v>
      </c>
      <c r="AJ26" s="207">
        <v>0</v>
      </c>
      <c r="AK26" s="24"/>
      <c r="AL26" s="17"/>
      <c r="AM26" s="14"/>
      <c r="AN26" s="14"/>
      <c r="AO26" s="14"/>
      <c r="AP26" s="14"/>
      <c r="AQ26" s="15"/>
      <c r="AR26" s="39"/>
    </row>
    <row r="27" spans="1:44" ht="15" customHeight="1" x14ac:dyDescent="0.25">
      <c r="A27" s="2"/>
      <c r="B27" s="26" t="s">
        <v>2</v>
      </c>
      <c r="C27" s="29"/>
      <c r="D27" s="34">
        <v>401.66666666666669</v>
      </c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5"/>
      <c r="P27" s="24"/>
      <c r="Q27" s="24"/>
      <c r="R27" s="24"/>
      <c r="S27" s="24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24"/>
      <c r="AG27" s="35"/>
      <c r="AH27" s="35"/>
      <c r="AI27" s="35"/>
      <c r="AJ27" s="35"/>
      <c r="AK27" s="24"/>
      <c r="AL27" s="35"/>
      <c r="AM27" s="35"/>
      <c r="AN27" s="35"/>
      <c r="AO27" s="35"/>
      <c r="AP27" s="35"/>
      <c r="AQ27" s="35"/>
      <c r="AR27" s="39"/>
    </row>
    <row r="28" spans="1:44" s="4" customFormat="1" ht="15" customHeight="1" x14ac:dyDescent="0.25">
      <c r="A28" s="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6"/>
      <c r="O28" s="30"/>
      <c r="P28" s="30"/>
      <c r="Q28" s="30"/>
      <c r="R28" s="30"/>
      <c r="S28" s="30"/>
      <c r="T28" s="30"/>
      <c r="U28" s="35"/>
      <c r="V28" s="38"/>
      <c r="W28" s="35"/>
      <c r="X28" s="35"/>
      <c r="Y28" s="35"/>
      <c r="Z28" s="35"/>
      <c r="AA28" s="35"/>
      <c r="AB28" s="35"/>
      <c r="AC28" s="35"/>
      <c r="AD28" s="35"/>
      <c r="AE28" s="35"/>
      <c r="AF28" s="24"/>
      <c r="AG28" s="35"/>
      <c r="AH28" s="35"/>
      <c r="AI28" s="35"/>
      <c r="AJ28" s="35"/>
      <c r="AK28" s="24"/>
      <c r="AL28" s="35"/>
      <c r="AM28" s="35"/>
      <c r="AN28" s="35"/>
      <c r="AO28" s="35"/>
      <c r="AP28" s="35"/>
      <c r="AQ28" s="35"/>
      <c r="AR28" s="39"/>
    </row>
    <row r="29" spans="1:44" ht="15" customHeight="1" x14ac:dyDescent="0.25">
      <c r="A29" s="2"/>
      <c r="B29" s="22" t="s">
        <v>24</v>
      </c>
      <c r="C29" s="40"/>
      <c r="D29" s="40"/>
      <c r="E29" s="18" t="s">
        <v>3</v>
      </c>
      <c r="F29" s="18" t="s">
        <v>8</v>
      </c>
      <c r="G29" s="15" t="s">
        <v>5</v>
      </c>
      <c r="H29" s="18" t="s">
        <v>6</v>
      </c>
      <c r="I29" s="18" t="s">
        <v>16</v>
      </c>
      <c r="J29" s="35"/>
      <c r="K29" s="18" t="s">
        <v>26</v>
      </c>
      <c r="L29" s="18" t="s">
        <v>27</v>
      </c>
      <c r="M29" s="18" t="s">
        <v>28</v>
      </c>
      <c r="N29" s="18" t="s">
        <v>21</v>
      </c>
      <c r="O29" s="24"/>
      <c r="P29" s="41" t="s">
        <v>29</v>
      </c>
      <c r="Q29" s="12"/>
      <c r="R29" s="12"/>
      <c r="S29" s="12"/>
      <c r="T29" s="42"/>
      <c r="U29" s="42"/>
      <c r="V29" s="42"/>
      <c r="W29" s="42"/>
      <c r="X29" s="42"/>
      <c r="Y29" s="12"/>
      <c r="Z29" s="12"/>
      <c r="AA29" s="12"/>
      <c r="AB29" s="42"/>
      <c r="AC29" s="42"/>
      <c r="AD29" s="12"/>
      <c r="AE29" s="43"/>
      <c r="AF29" s="24"/>
      <c r="AG29" s="41" t="s">
        <v>220</v>
      </c>
      <c r="AH29" s="12"/>
      <c r="AI29" s="42"/>
      <c r="AJ29" s="43"/>
      <c r="AK29" s="24"/>
      <c r="AL29" s="10" t="s">
        <v>56</v>
      </c>
      <c r="AM29" s="12"/>
      <c r="AN29" s="12"/>
      <c r="AO29" s="12"/>
      <c r="AP29" s="12"/>
      <c r="AQ29" s="43"/>
      <c r="AR29" s="39"/>
    </row>
    <row r="30" spans="1:44" ht="15" customHeight="1" x14ac:dyDescent="0.25">
      <c r="A30" s="2"/>
      <c r="B30" s="41" t="s">
        <v>12</v>
      </c>
      <c r="C30" s="12"/>
      <c r="D30" s="43"/>
      <c r="E30" s="25">
        <v>125</v>
      </c>
      <c r="F30" s="25">
        <v>4</v>
      </c>
      <c r="G30" s="25">
        <v>225</v>
      </c>
      <c r="H30" s="25">
        <v>30</v>
      </c>
      <c r="I30" s="25">
        <v>352</v>
      </c>
      <c r="J30" s="35"/>
      <c r="K30" s="44">
        <v>1.8320000000000001</v>
      </c>
      <c r="L30" s="44">
        <v>0.24</v>
      </c>
      <c r="M30" s="44">
        <v>2.8159999999999998</v>
      </c>
      <c r="N30" s="32">
        <v>0.39600000000000002</v>
      </c>
      <c r="O30" s="24"/>
      <c r="P30" s="218" t="s">
        <v>9</v>
      </c>
      <c r="Q30" s="232"/>
      <c r="R30" s="219" t="s">
        <v>88</v>
      </c>
      <c r="S30" s="219"/>
      <c r="T30" s="219"/>
      <c r="U30" s="219"/>
      <c r="V30" s="219"/>
      <c r="W30" s="219"/>
      <c r="X30" s="219"/>
      <c r="Y30" s="233"/>
      <c r="Z30" s="233"/>
      <c r="AA30" s="233" t="s">
        <v>57</v>
      </c>
      <c r="AB30" s="219"/>
      <c r="AC30" s="233"/>
      <c r="AD30" s="233" t="s">
        <v>90</v>
      </c>
      <c r="AE30" s="220"/>
      <c r="AF30" s="24"/>
      <c r="AG30" s="255">
        <v>5117</v>
      </c>
      <c r="AH30" s="244" t="s">
        <v>219</v>
      </c>
      <c r="AI30" s="219"/>
      <c r="AJ30" s="220"/>
      <c r="AK30" s="24"/>
      <c r="AL30" s="218"/>
      <c r="AM30" s="233"/>
      <c r="AN30" s="219"/>
      <c r="AO30" s="219"/>
      <c r="AP30" s="219"/>
      <c r="AQ30" s="220"/>
      <c r="AR30" s="39"/>
    </row>
    <row r="31" spans="1:44" ht="15" customHeight="1" x14ac:dyDescent="0.25">
      <c r="A31" s="2"/>
      <c r="B31" s="45" t="s">
        <v>14</v>
      </c>
      <c r="C31" s="46"/>
      <c r="D31" s="47"/>
      <c r="E31" s="25">
        <v>57</v>
      </c>
      <c r="F31" s="25">
        <v>2</v>
      </c>
      <c r="G31" s="25">
        <v>82</v>
      </c>
      <c r="H31" s="25">
        <v>8</v>
      </c>
      <c r="I31" s="25">
        <v>154</v>
      </c>
      <c r="J31" s="35"/>
      <c r="K31" s="44">
        <v>1.4736842105263157</v>
      </c>
      <c r="L31" s="44">
        <v>0.14035087719298245</v>
      </c>
      <c r="M31" s="44">
        <v>2.7017543859649122</v>
      </c>
      <c r="N31" s="32">
        <v>0.38200000000000001</v>
      </c>
      <c r="O31" s="24"/>
      <c r="P31" s="234" t="s">
        <v>50</v>
      </c>
      <c r="Q31" s="235"/>
      <c r="R31" s="236" t="s">
        <v>88</v>
      </c>
      <c r="S31" s="236"/>
      <c r="T31" s="236"/>
      <c r="U31" s="236"/>
      <c r="V31" s="236"/>
      <c r="W31" s="236"/>
      <c r="X31" s="236"/>
      <c r="Y31" s="237"/>
      <c r="Z31" s="237"/>
      <c r="AA31" s="237" t="s">
        <v>57</v>
      </c>
      <c r="AB31" s="236"/>
      <c r="AC31" s="237"/>
      <c r="AD31" s="237" t="s">
        <v>90</v>
      </c>
      <c r="AE31" s="238"/>
      <c r="AF31" s="24"/>
      <c r="AG31" s="234"/>
      <c r="AH31" s="245"/>
      <c r="AI31" s="236"/>
      <c r="AJ31" s="238"/>
      <c r="AK31" s="24"/>
      <c r="AL31" s="234"/>
      <c r="AM31" s="237"/>
      <c r="AN31" s="236"/>
      <c r="AO31" s="236"/>
      <c r="AP31" s="236"/>
      <c r="AQ31" s="238"/>
      <c r="AR31" s="39"/>
    </row>
    <row r="32" spans="1:44" ht="15" customHeight="1" x14ac:dyDescent="0.25">
      <c r="A32" s="2"/>
      <c r="B32" s="48" t="s">
        <v>15</v>
      </c>
      <c r="C32" s="49"/>
      <c r="D32" s="50"/>
      <c r="E32" s="31">
        <v>14</v>
      </c>
      <c r="F32" s="31">
        <v>2</v>
      </c>
      <c r="G32" s="31">
        <v>25</v>
      </c>
      <c r="H32" s="31">
        <v>9</v>
      </c>
      <c r="I32" s="31">
        <v>58</v>
      </c>
      <c r="J32" s="35"/>
      <c r="K32" s="51">
        <v>1.9285714285714286</v>
      </c>
      <c r="L32" s="51">
        <v>0.6428571428571429</v>
      </c>
      <c r="M32" s="51">
        <v>4.1428571428571432</v>
      </c>
      <c r="N32" s="52">
        <v>0.52700000000000002</v>
      </c>
      <c r="O32" s="24"/>
      <c r="P32" s="234" t="s">
        <v>51</v>
      </c>
      <c r="Q32" s="235"/>
      <c r="R32" s="236" t="s">
        <v>88</v>
      </c>
      <c r="S32" s="236"/>
      <c r="T32" s="236"/>
      <c r="U32" s="236"/>
      <c r="V32" s="236"/>
      <c r="W32" s="236"/>
      <c r="X32" s="236"/>
      <c r="Y32" s="237"/>
      <c r="Z32" s="237"/>
      <c r="AA32" s="237" t="s">
        <v>57</v>
      </c>
      <c r="AB32" s="236"/>
      <c r="AC32" s="237"/>
      <c r="AD32" s="237" t="s">
        <v>90</v>
      </c>
      <c r="AE32" s="238"/>
      <c r="AF32" s="24"/>
      <c r="AG32" s="246"/>
      <c r="AH32" s="245"/>
      <c r="AI32" s="236"/>
      <c r="AJ32" s="238"/>
      <c r="AK32" s="24"/>
      <c r="AL32" s="234"/>
      <c r="AM32" s="237"/>
      <c r="AN32" s="236"/>
      <c r="AO32" s="236"/>
      <c r="AP32" s="236"/>
      <c r="AQ32" s="238"/>
      <c r="AR32" s="39"/>
    </row>
    <row r="33" spans="1:45" ht="15" customHeight="1" x14ac:dyDescent="0.25">
      <c r="A33" s="2"/>
      <c r="B33" s="53" t="s">
        <v>25</v>
      </c>
      <c r="C33" s="54"/>
      <c r="D33" s="55"/>
      <c r="E33" s="18">
        <v>196</v>
      </c>
      <c r="F33" s="18">
        <v>8</v>
      </c>
      <c r="G33" s="18">
        <v>332</v>
      </c>
      <c r="H33" s="18">
        <v>47</v>
      </c>
      <c r="I33" s="18">
        <v>564</v>
      </c>
      <c r="J33" s="35"/>
      <c r="K33" s="56">
        <v>1.7346938775510203</v>
      </c>
      <c r="L33" s="56">
        <v>0.23979591836734693</v>
      </c>
      <c r="M33" s="56">
        <v>2.8775510204081631</v>
      </c>
      <c r="N33" s="33">
        <v>0.40200000000000002</v>
      </c>
      <c r="O33" s="24"/>
      <c r="P33" s="239" t="s">
        <v>10</v>
      </c>
      <c r="Q33" s="240"/>
      <c r="R33" s="241" t="s">
        <v>89</v>
      </c>
      <c r="S33" s="241"/>
      <c r="T33" s="241"/>
      <c r="U33" s="241"/>
      <c r="V33" s="241"/>
      <c r="W33" s="241"/>
      <c r="X33" s="241"/>
      <c r="Y33" s="242"/>
      <c r="Z33" s="242"/>
      <c r="AA33" s="242" t="s">
        <v>91</v>
      </c>
      <c r="AB33" s="241"/>
      <c r="AC33" s="242"/>
      <c r="AD33" s="242" t="s">
        <v>92</v>
      </c>
      <c r="AE33" s="243"/>
      <c r="AF33" s="24"/>
      <c r="AG33" s="138"/>
      <c r="AH33" s="247"/>
      <c r="AI33" s="248"/>
      <c r="AJ33" s="243"/>
      <c r="AK33" s="24"/>
      <c r="AL33" s="239"/>
      <c r="AM33" s="242"/>
      <c r="AN33" s="241"/>
      <c r="AO33" s="241"/>
      <c r="AP33" s="241"/>
      <c r="AQ33" s="243"/>
      <c r="AR33" s="39"/>
    </row>
    <row r="34" spans="1:45" ht="15" customHeight="1" x14ac:dyDescent="0.25">
      <c r="A34" s="2"/>
      <c r="B34" s="37"/>
      <c r="C34" s="37"/>
      <c r="D34" s="37"/>
      <c r="E34" s="37"/>
      <c r="F34" s="37"/>
      <c r="G34" s="37"/>
      <c r="H34" s="37"/>
      <c r="I34" s="37"/>
      <c r="J34" s="35"/>
      <c r="K34" s="37"/>
      <c r="L34" s="37"/>
      <c r="M34" s="37"/>
      <c r="N34" s="36"/>
      <c r="O34" s="24">
        <f>SUM(O31:O33)</f>
        <v>0</v>
      </c>
      <c r="P34" s="35"/>
      <c r="Q34" s="38"/>
      <c r="R34" s="35"/>
      <c r="S34" s="35"/>
      <c r="T34" s="24"/>
      <c r="U34" s="24"/>
      <c r="V34" s="38"/>
      <c r="W34" s="35"/>
      <c r="X34" s="35"/>
      <c r="Y34" s="24"/>
      <c r="Z34" s="24"/>
      <c r="AA34" s="24"/>
      <c r="AB34" s="24"/>
      <c r="AC34" s="24"/>
      <c r="AD34" s="24"/>
      <c r="AE34" s="24"/>
      <c r="AF34" s="24"/>
      <c r="AG34" s="24"/>
      <c r="AH34" s="57"/>
      <c r="AI34" s="35"/>
      <c r="AJ34" s="35"/>
      <c r="AK34" s="24"/>
      <c r="AL34" s="35"/>
      <c r="AM34" s="35"/>
      <c r="AN34" s="35"/>
      <c r="AO34" s="35"/>
      <c r="AP34" s="35"/>
      <c r="AQ34" s="35"/>
      <c r="AR34" s="39"/>
    </row>
    <row r="35" spans="1:45" ht="15" customHeight="1" x14ac:dyDescent="0.25">
      <c r="A35" s="2"/>
      <c r="B35" s="41" t="s">
        <v>136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208"/>
      <c r="O35" s="11"/>
      <c r="P35" s="12"/>
      <c r="Q35" s="12"/>
      <c r="R35" s="12"/>
      <c r="S35" s="12"/>
      <c r="T35" s="11"/>
      <c r="U35" s="11"/>
      <c r="V35" s="12"/>
      <c r="W35" s="12"/>
      <c r="X35" s="12"/>
      <c r="Y35" s="11"/>
      <c r="Z35" s="11"/>
      <c r="AA35" s="11"/>
      <c r="AB35" s="11"/>
      <c r="AC35" s="11"/>
      <c r="AD35" s="11"/>
      <c r="AE35" s="11"/>
      <c r="AF35" s="11"/>
      <c r="AG35" s="11"/>
      <c r="AH35" s="209"/>
      <c r="AI35" s="12"/>
      <c r="AJ35" s="12"/>
      <c r="AK35" s="11"/>
      <c r="AL35" s="12"/>
      <c r="AM35" s="12"/>
      <c r="AN35" s="12"/>
      <c r="AO35" s="12"/>
      <c r="AP35" s="12"/>
      <c r="AQ35" s="43"/>
      <c r="AR35" s="39"/>
    </row>
    <row r="36" spans="1:45" ht="15" customHeight="1" x14ac:dyDescent="0.25">
      <c r="A36" s="2"/>
      <c r="B36" s="38"/>
      <c r="C36" s="38"/>
      <c r="D36" s="38"/>
      <c r="E36" s="38"/>
      <c r="F36" s="38"/>
      <c r="G36" s="38"/>
      <c r="H36" s="38"/>
      <c r="I36" s="38"/>
      <c r="J36" s="35"/>
      <c r="K36" s="38"/>
      <c r="L36" s="38"/>
      <c r="M36" s="38"/>
      <c r="N36" s="36"/>
      <c r="O36" s="24"/>
      <c r="P36" s="35"/>
      <c r="Q36" s="38"/>
      <c r="R36" s="35"/>
      <c r="S36" s="35"/>
      <c r="T36" s="24"/>
      <c r="U36" s="24"/>
      <c r="V36" s="38"/>
      <c r="W36" s="35"/>
      <c r="X36" s="35"/>
      <c r="Y36" s="24"/>
      <c r="Z36" s="24"/>
      <c r="AA36" s="24"/>
      <c r="AB36" s="24"/>
      <c r="AC36" s="24"/>
      <c r="AD36" s="24"/>
      <c r="AE36" s="24"/>
      <c r="AF36" s="24"/>
      <c r="AG36" s="24"/>
      <c r="AH36" s="57"/>
      <c r="AI36" s="35"/>
      <c r="AJ36" s="35"/>
      <c r="AK36" s="24"/>
      <c r="AL36" s="35"/>
      <c r="AM36" s="35"/>
      <c r="AN36" s="35"/>
      <c r="AO36" s="35"/>
      <c r="AP36" s="35"/>
      <c r="AQ36" s="35"/>
      <c r="AR36" s="39"/>
    </row>
    <row r="37" spans="1:45" ht="15" customHeight="1" x14ac:dyDescent="0.2">
      <c r="A37" s="2"/>
      <c r="B37" s="35" t="s">
        <v>59</v>
      </c>
      <c r="C37" s="35"/>
      <c r="D37" s="35" t="s">
        <v>86</v>
      </c>
      <c r="E37" s="35"/>
      <c r="F37" s="35"/>
      <c r="G37" s="35"/>
      <c r="H37" s="35"/>
      <c r="I37" s="35"/>
      <c r="J37" s="35"/>
      <c r="K37" s="35"/>
      <c r="L37" s="35" t="s">
        <v>87</v>
      </c>
      <c r="M37" s="35"/>
      <c r="N37" s="36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</row>
    <row r="38" spans="1:45" ht="15" customHeight="1" x14ac:dyDescent="0.2">
      <c r="A38" s="2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6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</row>
    <row r="39" spans="1:45" ht="14.25" x14ac:dyDescent="0.2">
      <c r="A39" s="2"/>
      <c r="B39" s="249" t="s">
        <v>148</v>
      </c>
      <c r="C39" s="250"/>
      <c r="D39" s="250"/>
      <c r="E39" s="250"/>
      <c r="F39" s="250" t="s">
        <v>149</v>
      </c>
      <c r="G39" s="250" t="s">
        <v>3</v>
      </c>
      <c r="H39" s="250" t="s">
        <v>5</v>
      </c>
      <c r="I39" s="250" t="s">
        <v>6</v>
      </c>
      <c r="J39" s="250" t="s">
        <v>150</v>
      </c>
      <c r="K39" s="251" t="s">
        <v>16</v>
      </c>
      <c r="L39" s="35"/>
      <c r="M39" s="252" t="s">
        <v>151</v>
      </c>
      <c r="N39" s="253"/>
      <c r="O39" s="253"/>
      <c r="P39" s="250" t="s">
        <v>3</v>
      </c>
      <c r="Q39" s="250" t="s">
        <v>5</v>
      </c>
      <c r="R39" s="250" t="s">
        <v>6</v>
      </c>
      <c r="S39" s="250" t="s">
        <v>150</v>
      </c>
      <c r="T39" s="253"/>
      <c r="U39" s="251" t="s">
        <v>16</v>
      </c>
      <c r="V39" s="35"/>
      <c r="W39" s="252" t="s">
        <v>152</v>
      </c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162"/>
      <c r="AI39" s="254"/>
      <c r="AJ39" s="197"/>
      <c r="AK39" s="197"/>
      <c r="AL39" s="197"/>
      <c r="AM39" s="253"/>
      <c r="AN39" s="253"/>
      <c r="AO39" s="253"/>
      <c r="AP39" s="253"/>
      <c r="AQ39" s="201"/>
      <c r="AR39" s="24"/>
      <c r="AS39" s="24"/>
    </row>
    <row r="40" spans="1:45" ht="15" customHeight="1" x14ac:dyDescent="0.2">
      <c r="A40" s="2"/>
      <c r="B40" s="255">
        <v>2004</v>
      </c>
      <c r="C40" s="79" t="s">
        <v>82</v>
      </c>
      <c r="D40" s="236" t="s">
        <v>78</v>
      </c>
      <c r="E40" s="79"/>
      <c r="F40" s="79">
        <v>27</v>
      </c>
      <c r="G40" s="79">
        <v>28</v>
      </c>
      <c r="H40" s="256">
        <f>PRODUCT((F13+G13)/E13)</f>
        <v>1.9285714285714286</v>
      </c>
      <c r="I40" s="262">
        <f>PRODUCT(H13/E13)</f>
        <v>0.35714285714285715</v>
      </c>
      <c r="J40" s="262">
        <f>PRODUCT(F13+G13+H13)/E13</f>
        <v>2.2857142857142856</v>
      </c>
      <c r="K40" s="257">
        <f>PRODUCT(I13/E13)</f>
        <v>2.7857142857142856</v>
      </c>
      <c r="L40" s="38"/>
      <c r="M40" s="246" t="s">
        <v>172</v>
      </c>
      <c r="N40" s="79"/>
      <c r="O40" s="79">
        <v>20</v>
      </c>
      <c r="P40" s="258" t="s">
        <v>194</v>
      </c>
      <c r="Q40" s="258" t="s">
        <v>181</v>
      </c>
      <c r="R40" s="258" t="s">
        <v>185</v>
      </c>
      <c r="S40" s="258" t="s">
        <v>190</v>
      </c>
      <c r="T40" s="259"/>
      <c r="U40" s="257" t="s">
        <v>176</v>
      </c>
      <c r="V40" s="38"/>
      <c r="W40" s="260" t="s">
        <v>159</v>
      </c>
      <c r="X40" s="245"/>
      <c r="Y40" s="245"/>
      <c r="Z40" s="236"/>
      <c r="AA40" s="236"/>
      <c r="AB40" s="236"/>
      <c r="AC40" s="245"/>
      <c r="AD40" s="236"/>
      <c r="AE40" s="236"/>
      <c r="AF40" s="236"/>
      <c r="AG40" s="245"/>
      <c r="AH40" s="238"/>
      <c r="AI40" s="244"/>
      <c r="AJ40" s="244"/>
      <c r="AK40" s="236"/>
      <c r="AL40" s="236"/>
      <c r="AM40" s="236"/>
      <c r="AN40" s="236"/>
      <c r="AO40" s="236"/>
      <c r="AP40" s="236"/>
      <c r="AQ40" s="238"/>
      <c r="AR40" s="24"/>
      <c r="AS40" s="24"/>
    </row>
    <row r="41" spans="1:45" ht="15" customHeight="1" x14ac:dyDescent="0.2">
      <c r="A41" s="2"/>
      <c r="B41" s="255">
        <v>2005</v>
      </c>
      <c r="C41" s="79" t="s">
        <v>80</v>
      </c>
      <c r="D41" s="236" t="s">
        <v>78</v>
      </c>
      <c r="E41" s="79"/>
      <c r="F41" s="79">
        <v>28</v>
      </c>
      <c r="G41" s="79">
        <v>20</v>
      </c>
      <c r="H41" s="262">
        <f t="shared" ref="H41:H44" si="0">PRODUCT((F14+G14)/E14)</f>
        <v>2.0499999999999998</v>
      </c>
      <c r="I41" s="256">
        <f t="shared" ref="I41:I44" si="1">PRODUCT(H14/E14)</f>
        <v>0.25</v>
      </c>
      <c r="J41" s="256">
        <f t="shared" ref="J41:J44" si="2">PRODUCT(F14+G14+H14)/E14</f>
        <v>2.2999999999999998</v>
      </c>
      <c r="K41" s="263">
        <f t="shared" ref="K41:K44" si="3">PRODUCT(I14/E14)</f>
        <v>2.9</v>
      </c>
      <c r="L41" s="38"/>
      <c r="M41" s="246" t="s">
        <v>173</v>
      </c>
      <c r="N41" s="79"/>
      <c r="O41" s="79">
        <v>20</v>
      </c>
      <c r="P41" s="258" t="s">
        <v>195</v>
      </c>
      <c r="Q41" s="258" t="s">
        <v>182</v>
      </c>
      <c r="R41" s="258" t="s">
        <v>186</v>
      </c>
      <c r="S41" s="258" t="s">
        <v>191</v>
      </c>
      <c r="T41" s="259"/>
      <c r="U41" s="257" t="s">
        <v>177</v>
      </c>
      <c r="V41" s="38"/>
      <c r="W41" s="260" t="s">
        <v>155</v>
      </c>
      <c r="X41" s="236"/>
      <c r="Y41" s="261" t="s">
        <v>217</v>
      </c>
      <c r="Z41" s="261"/>
      <c r="AA41" s="261"/>
      <c r="AB41" s="261"/>
      <c r="AC41" s="261"/>
      <c r="AD41" s="261"/>
      <c r="AE41" s="261"/>
      <c r="AF41" s="261"/>
      <c r="AG41" s="261" t="s">
        <v>218</v>
      </c>
      <c r="AH41" s="257">
        <v>1.9047619047619047</v>
      </c>
      <c r="AI41" s="236"/>
      <c r="AJ41" s="236"/>
      <c r="AK41" s="236"/>
      <c r="AL41" s="236"/>
      <c r="AM41" s="236"/>
      <c r="AN41" s="236"/>
      <c r="AO41" s="236"/>
      <c r="AP41" s="236"/>
      <c r="AQ41" s="238"/>
      <c r="AR41" s="24"/>
      <c r="AS41" s="24"/>
    </row>
    <row r="42" spans="1:45" ht="15" customHeight="1" x14ac:dyDescent="0.2">
      <c r="A42" s="2"/>
      <c r="B42" s="255">
        <v>2006</v>
      </c>
      <c r="C42" s="79" t="s">
        <v>82</v>
      </c>
      <c r="D42" s="236" t="s">
        <v>78</v>
      </c>
      <c r="E42" s="79"/>
      <c r="F42" s="79">
        <v>29</v>
      </c>
      <c r="G42" s="79">
        <v>27</v>
      </c>
      <c r="H42" s="256">
        <f t="shared" si="0"/>
        <v>1.8148148148148149</v>
      </c>
      <c r="I42" s="256">
        <f t="shared" si="1"/>
        <v>0.18518518518518517</v>
      </c>
      <c r="J42" s="256">
        <f t="shared" si="2"/>
        <v>2</v>
      </c>
      <c r="K42" s="257">
        <f t="shared" si="3"/>
        <v>2.8148148148148149</v>
      </c>
      <c r="L42" s="38"/>
      <c r="M42" s="246" t="s">
        <v>153</v>
      </c>
      <c r="N42" s="79"/>
      <c r="O42" s="79">
        <v>21</v>
      </c>
      <c r="P42" s="258" t="s">
        <v>196</v>
      </c>
      <c r="Q42" s="258" t="s">
        <v>183</v>
      </c>
      <c r="R42" s="258" t="s">
        <v>187</v>
      </c>
      <c r="S42" s="258" t="s">
        <v>192</v>
      </c>
      <c r="T42" s="256"/>
      <c r="U42" s="257" t="s">
        <v>178</v>
      </c>
      <c r="V42" s="38"/>
      <c r="W42" s="260"/>
      <c r="X42" s="245"/>
      <c r="Y42" s="245"/>
      <c r="Z42" s="236"/>
      <c r="AA42" s="236"/>
      <c r="AB42" s="236"/>
      <c r="AC42" s="245"/>
      <c r="AD42" s="236"/>
      <c r="AE42" s="236"/>
      <c r="AF42" s="236"/>
      <c r="AG42" s="245"/>
      <c r="AH42" s="238"/>
      <c r="AI42" s="236"/>
      <c r="AJ42" s="236"/>
      <c r="AK42" s="236"/>
      <c r="AL42" s="236"/>
      <c r="AM42" s="245"/>
      <c r="AN42" s="236"/>
      <c r="AO42" s="236"/>
      <c r="AP42" s="236"/>
      <c r="AQ42" s="238"/>
      <c r="AR42" s="24"/>
      <c r="AS42" s="24"/>
    </row>
    <row r="43" spans="1:45" ht="15" customHeight="1" x14ac:dyDescent="0.2">
      <c r="A43" s="2"/>
      <c r="B43" s="255">
        <v>2007</v>
      </c>
      <c r="C43" s="79" t="s">
        <v>65</v>
      </c>
      <c r="D43" s="236" t="s">
        <v>78</v>
      </c>
      <c r="E43" s="79"/>
      <c r="F43" s="79">
        <v>30</v>
      </c>
      <c r="G43" s="79">
        <v>26</v>
      </c>
      <c r="H43" s="256">
        <f t="shared" si="0"/>
        <v>1.7692307692307692</v>
      </c>
      <c r="I43" s="256">
        <f t="shared" si="1"/>
        <v>0.23076923076923078</v>
      </c>
      <c r="J43" s="256">
        <f t="shared" si="2"/>
        <v>2</v>
      </c>
      <c r="K43" s="257">
        <f t="shared" si="3"/>
        <v>2.8461538461538463</v>
      </c>
      <c r="L43" s="38"/>
      <c r="M43" s="246" t="s">
        <v>154</v>
      </c>
      <c r="N43" s="79"/>
      <c r="O43" s="79"/>
      <c r="P43" s="258" t="s">
        <v>197</v>
      </c>
      <c r="Q43" s="258" t="s">
        <v>171</v>
      </c>
      <c r="R43" s="258" t="s">
        <v>188</v>
      </c>
      <c r="S43" s="258" t="s">
        <v>157</v>
      </c>
      <c r="T43" s="256"/>
      <c r="U43" s="257" t="s">
        <v>179</v>
      </c>
      <c r="V43" s="38"/>
      <c r="W43" s="260"/>
      <c r="X43" s="245"/>
      <c r="Y43" s="245"/>
      <c r="Z43" s="236"/>
      <c r="AA43" s="236"/>
      <c r="AB43" s="236"/>
      <c r="AC43" s="245"/>
      <c r="AD43" s="236"/>
      <c r="AE43" s="236"/>
      <c r="AF43" s="236"/>
      <c r="AG43" s="245"/>
      <c r="AH43" s="238"/>
      <c r="AI43" s="236"/>
      <c r="AJ43" s="236"/>
      <c r="AK43" s="236"/>
      <c r="AL43" s="236"/>
      <c r="AM43" s="245"/>
      <c r="AN43" s="236"/>
      <c r="AO43" s="236"/>
      <c r="AP43" s="236"/>
      <c r="AQ43" s="238"/>
      <c r="AR43" s="24"/>
      <c r="AS43" s="24"/>
    </row>
    <row r="44" spans="1:45" ht="15" customHeight="1" x14ac:dyDescent="0.2">
      <c r="A44" s="2"/>
      <c r="B44" s="255">
        <v>2008</v>
      </c>
      <c r="C44" s="79" t="s">
        <v>61</v>
      </c>
      <c r="D44" s="236" t="s">
        <v>78</v>
      </c>
      <c r="E44" s="79"/>
      <c r="F44" s="79">
        <v>31</v>
      </c>
      <c r="G44" s="79">
        <v>24</v>
      </c>
      <c r="H44" s="256">
        <f t="shared" si="0"/>
        <v>1.625</v>
      </c>
      <c r="I44" s="256">
        <f t="shared" si="1"/>
        <v>0.16666666666666666</v>
      </c>
      <c r="J44" s="256">
        <f t="shared" si="2"/>
        <v>1.7916666666666667</v>
      </c>
      <c r="K44" s="257">
        <f t="shared" si="3"/>
        <v>2.75</v>
      </c>
      <c r="L44" s="38"/>
      <c r="M44" s="246" t="s">
        <v>156</v>
      </c>
      <c r="N44" s="79"/>
      <c r="O44" s="79"/>
      <c r="P44" s="6" t="s">
        <v>198</v>
      </c>
      <c r="Q44" s="6" t="s">
        <v>184</v>
      </c>
      <c r="R44" s="6" t="s">
        <v>189</v>
      </c>
      <c r="S44" s="6" t="s">
        <v>193</v>
      </c>
      <c r="T44" s="262"/>
      <c r="U44" s="263" t="s">
        <v>180</v>
      </c>
      <c r="V44" s="38"/>
      <c r="W44" s="260"/>
      <c r="X44" s="245"/>
      <c r="Y44" s="245"/>
      <c r="Z44" s="236"/>
      <c r="AA44" s="236"/>
      <c r="AB44" s="236"/>
      <c r="AC44" s="245"/>
      <c r="AD44" s="236"/>
      <c r="AE44" s="236"/>
      <c r="AF44" s="236"/>
      <c r="AG44" s="245"/>
      <c r="AH44" s="238"/>
      <c r="AI44" s="236"/>
      <c r="AJ44" s="236"/>
      <c r="AK44" s="236"/>
      <c r="AL44" s="236"/>
      <c r="AM44" s="245"/>
      <c r="AN44" s="236"/>
      <c r="AO44" s="236"/>
      <c r="AP44" s="236"/>
      <c r="AQ44" s="238"/>
      <c r="AR44" s="24"/>
      <c r="AS44" s="24"/>
    </row>
    <row r="45" spans="1:45" s="9" customFormat="1" ht="15" customHeight="1" x14ac:dyDescent="0.25">
      <c r="A45" s="23"/>
      <c r="B45" s="239"/>
      <c r="C45" s="241"/>
      <c r="D45" s="241"/>
      <c r="E45" s="241"/>
      <c r="F45" s="241"/>
      <c r="G45" s="241"/>
      <c r="H45" s="264"/>
      <c r="I45" s="264"/>
      <c r="J45" s="264"/>
      <c r="K45" s="265"/>
      <c r="L45" s="38"/>
      <c r="M45" s="239"/>
      <c r="N45" s="241"/>
      <c r="O45" s="241"/>
      <c r="P45" s="241"/>
      <c r="Q45" s="241"/>
      <c r="R45" s="241"/>
      <c r="S45" s="241"/>
      <c r="T45" s="241"/>
      <c r="U45" s="265"/>
      <c r="V45" s="38"/>
      <c r="W45" s="239"/>
      <c r="X45" s="241"/>
      <c r="Y45" s="241"/>
      <c r="Z45" s="241"/>
      <c r="AA45" s="241"/>
      <c r="AB45" s="241"/>
      <c r="AC45" s="241"/>
      <c r="AD45" s="241"/>
      <c r="AE45" s="241"/>
      <c r="AF45" s="264"/>
      <c r="AG45" s="264"/>
      <c r="AH45" s="265"/>
      <c r="AI45" s="241"/>
      <c r="AJ45" s="241"/>
      <c r="AK45" s="241"/>
      <c r="AL45" s="241"/>
      <c r="AM45" s="241"/>
      <c r="AN45" s="241"/>
      <c r="AO45" s="241"/>
      <c r="AP45" s="241"/>
      <c r="AQ45" s="243"/>
      <c r="AR45" s="35"/>
      <c r="AS45" s="39"/>
    </row>
    <row r="46" spans="1:45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266"/>
      <c r="AG46" s="267"/>
      <c r="AH46" s="267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9"/>
    </row>
    <row r="47" spans="1:45" ht="15" customHeight="1" x14ac:dyDescent="0.2">
      <c r="A47" s="2"/>
      <c r="B47" s="249" t="s">
        <v>163</v>
      </c>
      <c r="C47" s="250"/>
      <c r="D47" s="250"/>
      <c r="E47" s="250"/>
      <c r="F47" s="250" t="s">
        <v>149</v>
      </c>
      <c r="G47" s="250" t="s">
        <v>3</v>
      </c>
      <c r="H47" s="250" t="s">
        <v>5</v>
      </c>
      <c r="I47" s="250" t="s">
        <v>6</v>
      </c>
      <c r="J47" s="250" t="s">
        <v>150</v>
      </c>
      <c r="K47" s="251" t="s">
        <v>16</v>
      </c>
      <c r="L47" s="35"/>
      <c r="M47" s="252" t="s">
        <v>151</v>
      </c>
      <c r="N47" s="253"/>
      <c r="O47" s="253"/>
      <c r="P47" s="250" t="s">
        <v>3</v>
      </c>
      <c r="Q47" s="250" t="s">
        <v>5</v>
      </c>
      <c r="R47" s="250" t="s">
        <v>6</v>
      </c>
      <c r="S47" s="250" t="s">
        <v>150</v>
      </c>
      <c r="T47" s="253"/>
      <c r="U47" s="251" t="s">
        <v>16</v>
      </c>
      <c r="V47" s="35"/>
      <c r="W47" s="252" t="s">
        <v>164</v>
      </c>
      <c r="X47" s="253"/>
      <c r="Y47" s="253"/>
      <c r="Z47" s="253"/>
      <c r="AA47" s="253"/>
      <c r="AB47" s="253"/>
      <c r="AC47" s="253"/>
      <c r="AD47" s="253"/>
      <c r="AE47" s="253"/>
      <c r="AF47" s="268"/>
      <c r="AG47" s="268"/>
      <c r="AH47" s="269"/>
      <c r="AI47" s="254"/>
      <c r="AJ47" s="197"/>
      <c r="AK47" s="197"/>
      <c r="AL47" s="197"/>
      <c r="AM47" s="253"/>
      <c r="AN47" s="253"/>
      <c r="AO47" s="253"/>
      <c r="AP47" s="253"/>
      <c r="AQ47" s="201"/>
      <c r="AR47" s="24"/>
      <c r="AS47" s="24"/>
    </row>
    <row r="48" spans="1:45" ht="15" customHeight="1" x14ac:dyDescent="0.2">
      <c r="A48" s="2"/>
      <c r="B48" s="255">
        <v>2004</v>
      </c>
      <c r="C48" s="79" t="s">
        <v>82</v>
      </c>
      <c r="D48" s="236" t="s">
        <v>78</v>
      </c>
      <c r="E48" s="79"/>
      <c r="F48" s="79">
        <v>27</v>
      </c>
      <c r="G48" s="79">
        <v>7</v>
      </c>
      <c r="H48" s="262">
        <f t="shared" ref="H48:H49" si="4">PRODUCT((V13+W13)/U13)</f>
        <v>2.4285714285714284</v>
      </c>
      <c r="I48" s="256">
        <f t="shared" ref="I48:I49" si="5">PRODUCT(X13/U13)</f>
        <v>0.14285714285714285</v>
      </c>
      <c r="J48" s="262">
        <f t="shared" ref="J48:J49" si="6">PRODUCT(V13+W13+X13)/U13</f>
        <v>2.5714285714285716</v>
      </c>
      <c r="K48" s="263">
        <f t="shared" ref="K48:K49" si="7">PRODUCT(Y13/U13)</f>
        <v>4</v>
      </c>
      <c r="L48" s="38"/>
      <c r="M48" s="246" t="s">
        <v>174</v>
      </c>
      <c r="N48" s="79"/>
      <c r="O48" s="79">
        <v>20</v>
      </c>
      <c r="P48" s="79" t="s">
        <v>211</v>
      </c>
      <c r="Q48" s="79" t="s">
        <v>162</v>
      </c>
      <c r="R48" s="79" t="s">
        <v>203</v>
      </c>
      <c r="S48" s="79" t="s">
        <v>207</v>
      </c>
      <c r="T48" s="259"/>
      <c r="U48" s="257" t="s">
        <v>215</v>
      </c>
      <c r="V48" s="38"/>
      <c r="W48" s="260"/>
      <c r="X48" s="245"/>
      <c r="Y48" s="245"/>
      <c r="Z48" s="236"/>
      <c r="AA48" s="236"/>
      <c r="AB48" s="236"/>
      <c r="AC48" s="245"/>
      <c r="AD48" s="236"/>
      <c r="AE48" s="236"/>
      <c r="AF48" s="236"/>
      <c r="AG48" s="245"/>
      <c r="AH48" s="238"/>
      <c r="AI48" s="244"/>
      <c r="AJ48" s="244"/>
      <c r="AK48" s="236"/>
      <c r="AL48" s="236"/>
      <c r="AM48" s="236"/>
      <c r="AN48" s="236"/>
      <c r="AO48" s="236"/>
      <c r="AP48" s="236"/>
      <c r="AQ48" s="238"/>
      <c r="AR48" s="24"/>
      <c r="AS48" s="24"/>
    </row>
    <row r="49" spans="1:45" ht="15" customHeight="1" x14ac:dyDescent="0.2">
      <c r="A49" s="2"/>
      <c r="B49" s="255">
        <v>2005</v>
      </c>
      <c r="C49" s="79" t="s">
        <v>80</v>
      </c>
      <c r="D49" s="236" t="s">
        <v>78</v>
      </c>
      <c r="E49" s="79"/>
      <c r="F49" s="79">
        <v>28</v>
      </c>
      <c r="G49" s="79">
        <v>15</v>
      </c>
      <c r="H49" s="256">
        <f t="shared" si="4"/>
        <v>0.93333333333333335</v>
      </c>
      <c r="I49" s="256">
        <f t="shared" si="5"/>
        <v>6.6666666666666666E-2</v>
      </c>
      <c r="J49" s="256">
        <f t="shared" si="6"/>
        <v>1</v>
      </c>
      <c r="K49" s="257">
        <f t="shared" si="7"/>
        <v>1.9333333333333333</v>
      </c>
      <c r="L49" s="38"/>
      <c r="M49" s="246" t="s">
        <v>175</v>
      </c>
      <c r="N49" s="79"/>
      <c r="O49" s="79">
        <v>20</v>
      </c>
      <c r="P49" s="79" t="s">
        <v>158</v>
      </c>
      <c r="Q49" s="79" t="s">
        <v>199</v>
      </c>
      <c r="R49" s="79" t="s">
        <v>204</v>
      </c>
      <c r="S49" s="79" t="s">
        <v>208</v>
      </c>
      <c r="T49" s="259"/>
      <c r="U49" s="270" t="s">
        <v>216</v>
      </c>
      <c r="V49" s="38"/>
      <c r="W49" s="260"/>
      <c r="X49" s="245"/>
      <c r="Y49" s="245"/>
      <c r="Z49" s="236"/>
      <c r="AA49" s="236"/>
      <c r="AB49" s="236"/>
      <c r="AC49" s="245"/>
      <c r="AD49" s="236"/>
      <c r="AE49" s="236"/>
      <c r="AF49" s="236"/>
      <c r="AG49" s="245"/>
      <c r="AH49" s="238"/>
      <c r="AI49" s="236"/>
      <c r="AJ49" s="236"/>
      <c r="AK49" s="236"/>
      <c r="AL49" s="236"/>
      <c r="AM49" s="236"/>
      <c r="AN49" s="236"/>
      <c r="AO49" s="236"/>
      <c r="AP49" s="236"/>
      <c r="AQ49" s="238"/>
      <c r="AR49" s="24"/>
      <c r="AS49" s="24"/>
    </row>
    <row r="50" spans="1:45" ht="15" customHeight="1" x14ac:dyDescent="0.2">
      <c r="A50" s="2"/>
      <c r="B50" s="255">
        <v>2006</v>
      </c>
      <c r="C50" s="79" t="s">
        <v>82</v>
      </c>
      <c r="D50" s="236" t="s">
        <v>78</v>
      </c>
      <c r="E50" s="79"/>
      <c r="F50" s="79">
        <v>29</v>
      </c>
      <c r="G50" s="79">
        <v>7</v>
      </c>
      <c r="H50" s="256">
        <f>PRODUCT((V15+W15)/U15)</f>
        <v>1</v>
      </c>
      <c r="I50" s="256">
        <f>PRODUCT(X15/U15)</f>
        <v>0</v>
      </c>
      <c r="J50" s="256">
        <f>PRODUCT(V15+W15+X15)/U15</f>
        <v>1</v>
      </c>
      <c r="K50" s="257">
        <f>PRODUCT(Y15/U15)</f>
        <v>2.2857142857142856</v>
      </c>
      <c r="L50" s="38"/>
      <c r="M50" s="246" t="s">
        <v>165</v>
      </c>
      <c r="N50" s="79"/>
      <c r="O50" s="79">
        <v>21</v>
      </c>
      <c r="P50" s="79" t="s">
        <v>212</v>
      </c>
      <c r="Q50" s="79" t="s">
        <v>200</v>
      </c>
      <c r="R50" s="79" t="s">
        <v>205</v>
      </c>
      <c r="S50" s="79" t="s">
        <v>169</v>
      </c>
      <c r="T50" s="259"/>
      <c r="U50" s="270" t="s">
        <v>160</v>
      </c>
      <c r="V50" s="38"/>
      <c r="W50" s="260"/>
      <c r="X50" s="245"/>
      <c r="Y50" s="245"/>
      <c r="Z50" s="236"/>
      <c r="AA50" s="236"/>
      <c r="AB50" s="236"/>
      <c r="AC50" s="245"/>
      <c r="AD50" s="236"/>
      <c r="AE50" s="236"/>
      <c r="AF50" s="236"/>
      <c r="AG50" s="245"/>
      <c r="AH50" s="238"/>
      <c r="AI50" s="236"/>
      <c r="AJ50" s="236"/>
      <c r="AK50" s="236"/>
      <c r="AL50" s="236"/>
      <c r="AM50" s="245"/>
      <c r="AN50" s="236"/>
      <c r="AO50" s="236"/>
      <c r="AP50" s="236"/>
      <c r="AQ50" s="238"/>
      <c r="AR50" s="24"/>
      <c r="AS50" s="24"/>
    </row>
    <row r="51" spans="1:45" ht="15" customHeight="1" x14ac:dyDescent="0.2">
      <c r="A51" s="2"/>
      <c r="B51" s="255">
        <v>2007</v>
      </c>
      <c r="C51" s="79" t="s">
        <v>65</v>
      </c>
      <c r="D51" s="236" t="s">
        <v>78</v>
      </c>
      <c r="E51" s="79"/>
      <c r="F51" s="79">
        <v>30</v>
      </c>
      <c r="G51" s="79">
        <v>14</v>
      </c>
      <c r="H51" s="256">
        <f t="shared" ref="H51:H52" si="8">PRODUCT((V16+W16)/U16)</f>
        <v>1.9285714285714286</v>
      </c>
      <c r="I51" s="262">
        <f t="shared" ref="I51:I52" si="9">PRODUCT(X16/U16)</f>
        <v>0.2857142857142857</v>
      </c>
      <c r="J51" s="256">
        <f t="shared" ref="J51:J52" si="10">PRODUCT(V16+W16+X16)/U16</f>
        <v>2.2142857142857144</v>
      </c>
      <c r="K51" s="257">
        <f t="shared" ref="K51:K52" si="11">PRODUCT(Y16/U16)</f>
        <v>3.5</v>
      </c>
      <c r="L51" s="38"/>
      <c r="M51" s="246" t="s">
        <v>166</v>
      </c>
      <c r="N51" s="79"/>
      <c r="O51" s="79"/>
      <c r="P51" s="79" t="s">
        <v>213</v>
      </c>
      <c r="Q51" s="79" t="s">
        <v>201</v>
      </c>
      <c r="R51" s="79" t="s">
        <v>206</v>
      </c>
      <c r="S51" s="79" t="s">
        <v>209</v>
      </c>
      <c r="T51" s="259"/>
      <c r="U51" s="270" t="s">
        <v>161</v>
      </c>
      <c r="V51" s="38"/>
      <c r="W51" s="260"/>
      <c r="X51" s="245"/>
      <c r="Y51" s="245"/>
      <c r="Z51" s="236"/>
      <c r="AA51" s="236"/>
      <c r="AB51" s="236"/>
      <c r="AC51" s="245"/>
      <c r="AD51" s="236"/>
      <c r="AE51" s="236"/>
      <c r="AF51" s="236"/>
      <c r="AG51" s="245"/>
      <c r="AH51" s="238"/>
      <c r="AI51" s="236"/>
      <c r="AJ51" s="236"/>
      <c r="AK51" s="236"/>
      <c r="AL51" s="236"/>
      <c r="AM51" s="245"/>
      <c r="AN51" s="236"/>
      <c r="AO51" s="236"/>
      <c r="AP51" s="236"/>
      <c r="AQ51" s="238"/>
      <c r="AR51" s="24"/>
      <c r="AS51" s="24"/>
    </row>
    <row r="52" spans="1:45" ht="15" customHeight="1" x14ac:dyDescent="0.2">
      <c r="A52" s="2"/>
      <c r="B52" s="255">
        <v>2008</v>
      </c>
      <c r="C52" s="79" t="s">
        <v>61</v>
      </c>
      <c r="D52" s="236" t="s">
        <v>78</v>
      </c>
      <c r="E52" s="79"/>
      <c r="F52" s="79">
        <v>31</v>
      </c>
      <c r="G52" s="79">
        <v>14</v>
      </c>
      <c r="H52" s="256">
        <f t="shared" si="8"/>
        <v>1.3571428571428572</v>
      </c>
      <c r="I52" s="256">
        <f t="shared" si="9"/>
        <v>0.14285714285714285</v>
      </c>
      <c r="J52" s="256">
        <f t="shared" si="10"/>
        <v>1.5</v>
      </c>
      <c r="K52" s="257">
        <f t="shared" si="11"/>
        <v>2.2857142857142856</v>
      </c>
      <c r="L52" s="38"/>
      <c r="M52" s="246" t="s">
        <v>167</v>
      </c>
      <c r="N52" s="79"/>
      <c r="O52" s="79"/>
      <c r="P52" s="271" t="s">
        <v>214</v>
      </c>
      <c r="Q52" s="271" t="s">
        <v>202</v>
      </c>
      <c r="R52" s="271" t="s">
        <v>168</v>
      </c>
      <c r="S52" s="271" t="s">
        <v>210</v>
      </c>
      <c r="T52" s="272"/>
      <c r="U52" s="273" t="s">
        <v>170</v>
      </c>
      <c r="V52" s="38"/>
      <c r="W52" s="260"/>
      <c r="X52" s="245"/>
      <c r="Y52" s="245"/>
      <c r="Z52" s="236"/>
      <c r="AA52" s="236"/>
      <c r="AB52" s="236"/>
      <c r="AC52" s="245"/>
      <c r="AD52" s="236"/>
      <c r="AE52" s="236"/>
      <c r="AF52" s="236"/>
      <c r="AG52" s="245"/>
      <c r="AH52" s="238"/>
      <c r="AI52" s="236"/>
      <c r="AJ52" s="236"/>
      <c r="AK52" s="236"/>
      <c r="AL52" s="236"/>
      <c r="AM52" s="245"/>
      <c r="AN52" s="236"/>
      <c r="AO52" s="236"/>
      <c r="AP52" s="236"/>
      <c r="AQ52" s="238"/>
      <c r="AR52" s="24"/>
      <c r="AS52" s="24"/>
    </row>
    <row r="53" spans="1:45" s="9" customFormat="1" ht="15" customHeight="1" x14ac:dyDescent="0.25">
      <c r="A53" s="23"/>
      <c r="B53" s="239"/>
      <c r="C53" s="241"/>
      <c r="D53" s="241"/>
      <c r="E53" s="241"/>
      <c r="F53" s="241"/>
      <c r="G53" s="241"/>
      <c r="H53" s="264"/>
      <c r="I53" s="264"/>
      <c r="J53" s="264"/>
      <c r="K53" s="265"/>
      <c r="L53" s="38"/>
      <c r="M53" s="239"/>
      <c r="N53" s="241"/>
      <c r="O53" s="241"/>
      <c r="P53" s="241"/>
      <c r="Q53" s="241"/>
      <c r="R53" s="241"/>
      <c r="S53" s="241"/>
      <c r="T53" s="241"/>
      <c r="U53" s="265"/>
      <c r="V53" s="38"/>
      <c r="W53" s="239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3"/>
      <c r="AI53" s="241"/>
      <c r="AJ53" s="241"/>
      <c r="AK53" s="241"/>
      <c r="AL53" s="241"/>
      <c r="AM53" s="241"/>
      <c r="AN53" s="241"/>
      <c r="AO53" s="241"/>
      <c r="AP53" s="241"/>
      <c r="AQ53" s="243"/>
      <c r="AR53" s="35"/>
      <c r="AS53" s="39"/>
    </row>
    <row r="54" spans="1:45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24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9"/>
    </row>
    <row r="55" spans="1:45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24"/>
      <c r="AM55" s="24"/>
      <c r="AN55" s="24"/>
      <c r="AO55" s="35"/>
      <c r="AP55" s="35"/>
      <c r="AQ55" s="35"/>
      <c r="AR55" s="39"/>
      <c r="AS55" s="39"/>
    </row>
    <row r="56" spans="1:45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24"/>
      <c r="AM56" s="24"/>
      <c r="AN56" s="24"/>
      <c r="AO56" s="35"/>
      <c r="AP56" s="35"/>
      <c r="AQ56" s="35"/>
      <c r="AR56" s="39"/>
      <c r="AS56" s="39"/>
    </row>
    <row r="57" spans="1:45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24"/>
      <c r="AM57" s="24"/>
      <c r="AN57" s="24"/>
      <c r="AO57" s="35"/>
      <c r="AP57" s="35"/>
      <c r="AQ57" s="35"/>
      <c r="AR57" s="39"/>
      <c r="AS57" s="39"/>
    </row>
    <row r="58" spans="1:45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24"/>
      <c r="AM58" s="24"/>
      <c r="AN58" s="24"/>
      <c r="AO58" s="35"/>
      <c r="AP58" s="35"/>
      <c r="AQ58" s="35"/>
      <c r="AR58" s="39"/>
      <c r="AS58" s="39"/>
    </row>
    <row r="59" spans="1:45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24"/>
      <c r="AM59" s="24"/>
      <c r="AN59" s="24"/>
      <c r="AO59" s="35"/>
      <c r="AP59" s="35"/>
      <c r="AQ59" s="35"/>
      <c r="AR59" s="39"/>
      <c r="AS59" s="39"/>
    </row>
    <row r="60" spans="1:45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24"/>
      <c r="AM60" s="24"/>
      <c r="AN60" s="24"/>
      <c r="AO60" s="35"/>
      <c r="AP60" s="35"/>
      <c r="AQ60" s="35"/>
      <c r="AR60" s="39"/>
      <c r="AS60" s="39"/>
    </row>
    <row r="61" spans="1:45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24"/>
      <c r="AM61" s="24"/>
      <c r="AN61" s="24"/>
      <c r="AO61" s="35"/>
      <c r="AP61" s="35"/>
      <c r="AQ61" s="35"/>
      <c r="AR61" s="39"/>
      <c r="AS61" s="39"/>
    </row>
    <row r="62" spans="1:45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24"/>
      <c r="AM62" s="24"/>
      <c r="AN62" s="24"/>
      <c r="AO62" s="35"/>
      <c r="AP62" s="35"/>
      <c r="AQ62" s="35"/>
      <c r="AR62" s="39"/>
      <c r="AS62" s="39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24"/>
      <c r="AM63" s="24"/>
      <c r="AN63" s="24"/>
      <c r="AO63" s="35"/>
      <c r="AP63" s="35"/>
      <c r="AQ63" s="35"/>
      <c r="AR63" s="39"/>
      <c r="AS63" s="39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9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9"/>
    </row>
    <row r="66" spans="1:45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9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9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9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9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7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7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7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7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ht="15" customHeight="1" x14ac:dyDescent="0.25">
      <c r="AG170" s="24"/>
      <c r="AH170" s="57"/>
      <c r="AI170" s="35"/>
      <c r="AJ170" s="35"/>
    </row>
    <row r="171" spans="1:44" ht="15" customHeight="1" x14ac:dyDescent="0.25">
      <c r="AG171" s="24"/>
      <c r="AH171" s="57"/>
      <c r="AI171" s="35"/>
      <c r="AJ171" s="35"/>
    </row>
    <row r="172" spans="1:44" ht="15" customHeight="1" x14ac:dyDescent="0.25">
      <c r="AG172" s="24"/>
      <c r="AH172" s="57"/>
      <c r="AI172" s="35"/>
      <c r="AJ172" s="35"/>
    </row>
    <row r="173" spans="1:44" ht="15" customHeight="1" x14ac:dyDescent="0.25">
      <c r="AG173" s="24"/>
      <c r="AH173" s="57"/>
      <c r="AI173" s="35"/>
      <c r="AJ173" s="35"/>
    </row>
    <row r="174" spans="1:44" ht="15" customHeight="1" x14ac:dyDescent="0.25">
      <c r="AG174" s="24"/>
      <c r="AH174" s="57"/>
      <c r="AI174" s="35"/>
      <c r="AJ174" s="35"/>
    </row>
    <row r="175" spans="1:44" ht="15" customHeight="1" x14ac:dyDescent="0.25">
      <c r="AG175" s="24"/>
      <c r="AH175" s="57"/>
      <c r="AI175" s="35"/>
      <c r="AJ175" s="35"/>
    </row>
    <row r="176" spans="1:44" ht="15" customHeight="1" x14ac:dyDescent="0.25">
      <c r="AG176" s="24"/>
      <c r="AH176" s="57"/>
      <c r="AI176" s="35"/>
      <c r="AJ176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6" t="s">
        <v>75</v>
      </c>
      <c r="C1" s="6"/>
      <c r="D1" s="82"/>
      <c r="E1" s="88" t="s">
        <v>76</v>
      </c>
      <c r="F1" s="210"/>
      <c r="G1" s="65"/>
      <c r="H1" s="65"/>
      <c r="I1" s="7"/>
      <c r="J1" s="6"/>
      <c r="K1" s="78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210"/>
      <c r="AB1" s="210"/>
      <c r="AC1" s="65"/>
      <c r="AD1" s="65"/>
      <c r="AE1" s="7"/>
      <c r="AF1" s="6"/>
      <c r="AG1" s="78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02" t="s">
        <v>118</v>
      </c>
      <c r="C2" s="62"/>
      <c r="D2" s="206"/>
      <c r="E2" s="13" t="s">
        <v>12</v>
      </c>
      <c r="F2" s="14"/>
      <c r="G2" s="14"/>
      <c r="H2" s="14"/>
      <c r="I2" s="20"/>
      <c r="J2" s="15"/>
      <c r="K2" s="83"/>
      <c r="L2" s="22" t="s">
        <v>137</v>
      </c>
      <c r="M2" s="14"/>
      <c r="N2" s="14"/>
      <c r="O2" s="21"/>
      <c r="P2" s="19"/>
      <c r="Q2" s="22" t="s">
        <v>138</v>
      </c>
      <c r="R2" s="14"/>
      <c r="S2" s="14"/>
      <c r="T2" s="14"/>
      <c r="U2" s="20"/>
      <c r="V2" s="21"/>
      <c r="W2" s="19"/>
      <c r="X2" s="211" t="s">
        <v>139</v>
      </c>
      <c r="Y2" s="212"/>
      <c r="Z2" s="213"/>
      <c r="AA2" s="13" t="s">
        <v>12</v>
      </c>
      <c r="AB2" s="14"/>
      <c r="AC2" s="14"/>
      <c r="AD2" s="14"/>
      <c r="AE2" s="20"/>
      <c r="AF2" s="15"/>
      <c r="AG2" s="83"/>
      <c r="AH2" s="22" t="s">
        <v>140</v>
      </c>
      <c r="AI2" s="14"/>
      <c r="AJ2" s="14"/>
      <c r="AK2" s="21"/>
      <c r="AL2" s="19"/>
      <c r="AM2" s="22" t="s">
        <v>138</v>
      </c>
      <c r="AN2" s="14"/>
      <c r="AO2" s="14"/>
      <c r="AP2" s="14"/>
      <c r="AQ2" s="20"/>
      <c r="AR2" s="21"/>
      <c r="AS2" s="214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14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1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14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14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1995</v>
      </c>
      <c r="C4" s="29" t="s">
        <v>77</v>
      </c>
      <c r="D4" s="26" t="s">
        <v>78</v>
      </c>
      <c r="E4" s="25">
        <v>19</v>
      </c>
      <c r="F4" s="25">
        <v>1</v>
      </c>
      <c r="G4" s="25">
        <v>3</v>
      </c>
      <c r="H4" s="27">
        <v>5</v>
      </c>
      <c r="I4" s="25">
        <v>38</v>
      </c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215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16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1996</v>
      </c>
      <c r="C5" s="29" t="s">
        <v>77</v>
      </c>
      <c r="D5" s="26" t="s">
        <v>78</v>
      </c>
      <c r="E5" s="25">
        <v>24</v>
      </c>
      <c r="F5" s="25">
        <v>0</v>
      </c>
      <c r="G5" s="25">
        <v>6</v>
      </c>
      <c r="H5" s="27">
        <v>10</v>
      </c>
      <c r="I5" s="25">
        <v>50</v>
      </c>
      <c r="J5" s="28"/>
      <c r="K5" s="30"/>
      <c r="L5" s="66"/>
      <c r="M5" s="18"/>
      <c r="N5" s="18"/>
      <c r="O5" s="18"/>
      <c r="P5" s="24"/>
      <c r="Q5" s="25"/>
      <c r="R5" s="25"/>
      <c r="S5" s="27"/>
      <c r="T5" s="25"/>
      <c r="U5" s="25"/>
      <c r="V5" s="215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216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1997</v>
      </c>
      <c r="C6" s="29" t="s">
        <v>79</v>
      </c>
      <c r="D6" s="26" t="s">
        <v>78</v>
      </c>
      <c r="E6" s="25">
        <v>17</v>
      </c>
      <c r="F6" s="25">
        <v>0</v>
      </c>
      <c r="G6" s="25">
        <v>8</v>
      </c>
      <c r="H6" s="27">
        <v>8</v>
      </c>
      <c r="I6" s="25">
        <v>52</v>
      </c>
      <c r="J6" s="28"/>
      <c r="K6" s="30"/>
      <c r="L6" s="66"/>
      <c r="M6" s="18"/>
      <c r="N6" s="18"/>
      <c r="O6" s="18"/>
      <c r="P6" s="24"/>
      <c r="Q6" s="25"/>
      <c r="R6" s="25"/>
      <c r="S6" s="27"/>
      <c r="T6" s="25"/>
      <c r="U6" s="25"/>
      <c r="V6" s="215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216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66"/>
      <c r="M7" s="18"/>
      <c r="N7" s="18"/>
      <c r="O7" s="18"/>
      <c r="P7" s="24"/>
      <c r="Q7" s="25"/>
      <c r="R7" s="25"/>
      <c r="S7" s="27"/>
      <c r="T7" s="25"/>
      <c r="U7" s="25"/>
      <c r="V7" s="215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216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2001</v>
      </c>
      <c r="C8" s="29" t="s">
        <v>67</v>
      </c>
      <c r="D8" s="26" t="s">
        <v>78</v>
      </c>
      <c r="E8" s="25">
        <v>26</v>
      </c>
      <c r="F8" s="25">
        <v>1</v>
      </c>
      <c r="G8" s="25">
        <v>24</v>
      </c>
      <c r="H8" s="27">
        <v>11</v>
      </c>
      <c r="I8" s="25">
        <v>79</v>
      </c>
      <c r="J8" s="28">
        <v>0.46745562130177515</v>
      </c>
      <c r="K8" s="30">
        <v>169</v>
      </c>
      <c r="L8" s="66"/>
      <c r="M8" s="18"/>
      <c r="N8" s="18"/>
      <c r="O8" s="18"/>
      <c r="P8" s="24"/>
      <c r="Q8" s="25"/>
      <c r="R8" s="25"/>
      <c r="S8" s="27"/>
      <c r="T8" s="25"/>
      <c r="U8" s="25"/>
      <c r="V8" s="215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216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2000</v>
      </c>
      <c r="C9" s="29" t="s">
        <v>66</v>
      </c>
      <c r="D9" s="26" t="s">
        <v>78</v>
      </c>
      <c r="E9" s="25">
        <v>26</v>
      </c>
      <c r="F9" s="25">
        <v>2</v>
      </c>
      <c r="G9" s="25">
        <v>19</v>
      </c>
      <c r="H9" s="27">
        <v>15</v>
      </c>
      <c r="I9" s="25">
        <v>106</v>
      </c>
      <c r="J9" s="28">
        <v>0.55208333333333337</v>
      </c>
      <c r="K9" s="30">
        <v>192</v>
      </c>
      <c r="L9" s="66"/>
      <c r="M9" s="18"/>
      <c r="N9" s="18"/>
      <c r="O9" s="18"/>
      <c r="P9" s="24"/>
      <c r="Q9" s="25"/>
      <c r="R9" s="25"/>
      <c r="S9" s="27"/>
      <c r="T9" s="25"/>
      <c r="U9" s="25"/>
      <c r="V9" s="215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216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2002</v>
      </c>
      <c r="C10" s="29" t="s">
        <v>64</v>
      </c>
      <c r="D10" s="26" t="s">
        <v>78</v>
      </c>
      <c r="E10" s="25">
        <v>22</v>
      </c>
      <c r="F10" s="25">
        <v>2</v>
      </c>
      <c r="G10" s="25">
        <v>50</v>
      </c>
      <c r="H10" s="27">
        <v>28</v>
      </c>
      <c r="I10" s="25">
        <v>103</v>
      </c>
      <c r="J10" s="28">
        <v>0.60233918128654973</v>
      </c>
      <c r="K10" s="30">
        <v>171</v>
      </c>
      <c r="L10" s="66" t="s">
        <v>65</v>
      </c>
      <c r="M10" s="18"/>
      <c r="N10" s="18" t="s">
        <v>61</v>
      </c>
      <c r="O10" s="18"/>
      <c r="P10" s="24"/>
      <c r="Q10" s="25"/>
      <c r="R10" s="25"/>
      <c r="S10" s="27"/>
      <c r="T10" s="25"/>
      <c r="U10" s="25"/>
      <c r="V10" s="215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216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>
        <v>2003</v>
      </c>
      <c r="C11" s="29" t="s">
        <v>64</v>
      </c>
      <c r="D11" s="26" t="s">
        <v>78</v>
      </c>
      <c r="E11" s="25">
        <v>22</v>
      </c>
      <c r="F11" s="25">
        <v>1</v>
      </c>
      <c r="G11" s="25">
        <v>74</v>
      </c>
      <c r="H11" s="27">
        <v>12</v>
      </c>
      <c r="I11" s="25">
        <v>105</v>
      </c>
      <c r="J11" s="28">
        <v>0.56149732620320858</v>
      </c>
      <c r="K11" s="30">
        <v>187</v>
      </c>
      <c r="L11" s="158" t="s">
        <v>64</v>
      </c>
      <c r="M11" s="18"/>
      <c r="N11" s="158" t="s">
        <v>64</v>
      </c>
      <c r="O11" s="18"/>
      <c r="P11" s="24"/>
      <c r="Q11" s="25"/>
      <c r="R11" s="25"/>
      <c r="S11" s="27"/>
      <c r="T11" s="25"/>
      <c r="U11" s="25"/>
      <c r="V11" s="215"/>
      <c r="W11" s="30"/>
      <c r="X11" s="25"/>
      <c r="Y11" s="29"/>
      <c r="Z11" s="26"/>
      <c r="AA11" s="25"/>
      <c r="AB11" s="25"/>
      <c r="AC11" s="25"/>
      <c r="AD11" s="27"/>
      <c r="AE11" s="25"/>
      <c r="AF11" s="28"/>
      <c r="AG11" s="30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216"/>
      <c r="AS11" s="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/>
      <c r="C12" s="29"/>
      <c r="D12" s="26"/>
      <c r="E12" s="25"/>
      <c r="F12" s="25"/>
      <c r="G12" s="25"/>
      <c r="H12" s="27"/>
      <c r="I12" s="25"/>
      <c r="J12" s="28"/>
      <c r="K12" s="30"/>
      <c r="L12" s="66"/>
      <c r="M12" s="18"/>
      <c r="N12" s="18"/>
      <c r="O12" s="18"/>
      <c r="P12" s="24"/>
      <c r="Q12" s="25"/>
      <c r="R12" s="25"/>
      <c r="S12" s="27"/>
      <c r="T12" s="25"/>
      <c r="U12" s="25"/>
      <c r="V12" s="215"/>
      <c r="W12" s="30"/>
      <c r="X12" s="25"/>
      <c r="Y12" s="29"/>
      <c r="Z12" s="26"/>
      <c r="AA12" s="25"/>
      <c r="AB12" s="25"/>
      <c r="AC12" s="25"/>
      <c r="AD12" s="27"/>
      <c r="AE12" s="25"/>
      <c r="AF12" s="28"/>
      <c r="AG12" s="30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216"/>
      <c r="AS12" s="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>
        <v>2009</v>
      </c>
      <c r="C13" s="29" t="s">
        <v>77</v>
      </c>
      <c r="D13" s="26" t="s">
        <v>83</v>
      </c>
      <c r="E13" s="25">
        <v>2</v>
      </c>
      <c r="F13" s="25">
        <v>0</v>
      </c>
      <c r="G13" s="25">
        <v>5</v>
      </c>
      <c r="H13" s="27">
        <v>1</v>
      </c>
      <c r="I13" s="25">
        <v>11</v>
      </c>
      <c r="J13" s="28">
        <v>0.61111111111111116</v>
      </c>
      <c r="K13" s="30">
        <v>18</v>
      </c>
      <c r="L13" s="66"/>
      <c r="M13" s="18"/>
      <c r="N13" s="18"/>
      <c r="O13" s="18"/>
      <c r="P13" s="24"/>
      <c r="Q13" s="25"/>
      <c r="R13" s="25"/>
      <c r="S13" s="27"/>
      <c r="T13" s="25"/>
      <c r="U13" s="25"/>
      <c r="V13" s="215"/>
      <c r="W13" s="30"/>
      <c r="X13" s="25"/>
      <c r="Y13" s="29"/>
      <c r="Z13" s="26"/>
      <c r="AA13" s="25"/>
      <c r="AB13" s="25"/>
      <c r="AC13" s="25"/>
      <c r="AD13" s="27"/>
      <c r="AE13" s="25"/>
      <c r="AF13" s="28"/>
      <c r="AG13" s="30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216"/>
      <c r="AS13" s="1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/>
      <c r="C14" s="29"/>
      <c r="D14" s="26"/>
      <c r="E14" s="25"/>
      <c r="F14" s="25"/>
      <c r="G14" s="25"/>
      <c r="H14" s="27"/>
      <c r="I14" s="25"/>
      <c r="J14" s="28"/>
      <c r="K14" s="30"/>
      <c r="L14" s="66"/>
      <c r="M14" s="18"/>
      <c r="N14" s="18"/>
      <c r="O14" s="18"/>
      <c r="P14" s="24"/>
      <c r="Q14" s="25"/>
      <c r="R14" s="25"/>
      <c r="S14" s="27"/>
      <c r="T14" s="25"/>
      <c r="U14" s="25"/>
      <c r="V14" s="215"/>
      <c r="W14" s="30"/>
      <c r="X14" s="25"/>
      <c r="Y14" s="29"/>
      <c r="Z14" s="26"/>
      <c r="AA14" s="25"/>
      <c r="AB14" s="25"/>
      <c r="AC14" s="25"/>
      <c r="AD14" s="27"/>
      <c r="AE14" s="25"/>
      <c r="AF14" s="28"/>
      <c r="AG14" s="30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216"/>
      <c r="AS14" s="1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25"/>
      <c r="C15" s="29"/>
      <c r="D15" s="26"/>
      <c r="E15" s="25"/>
      <c r="F15" s="25"/>
      <c r="G15" s="25"/>
      <c r="H15" s="27"/>
      <c r="I15" s="25"/>
      <c r="J15" s="28"/>
      <c r="K15" s="30"/>
      <c r="L15" s="66"/>
      <c r="M15" s="18"/>
      <c r="N15" s="18"/>
      <c r="O15" s="18"/>
      <c r="P15" s="24"/>
      <c r="Q15" s="25"/>
      <c r="R15" s="25"/>
      <c r="S15" s="27"/>
      <c r="T15" s="25"/>
      <c r="U15" s="25"/>
      <c r="V15" s="215"/>
      <c r="W15" s="30"/>
      <c r="X15" s="25">
        <v>2012</v>
      </c>
      <c r="Y15" s="25" t="s">
        <v>65</v>
      </c>
      <c r="Z15" s="26" t="s">
        <v>84</v>
      </c>
      <c r="AA15" s="25">
        <v>10</v>
      </c>
      <c r="AB15" s="25">
        <v>4</v>
      </c>
      <c r="AC15" s="25">
        <v>27</v>
      </c>
      <c r="AD15" s="25">
        <v>12</v>
      </c>
      <c r="AE15" s="25">
        <v>66</v>
      </c>
      <c r="AF15" s="32">
        <v>0.72519999999999996</v>
      </c>
      <c r="AG15" s="97">
        <v>91</v>
      </c>
      <c r="AH15" s="18" t="s">
        <v>85</v>
      </c>
      <c r="AI15" s="18"/>
      <c r="AJ15" s="18"/>
      <c r="AK15" s="18"/>
      <c r="AL15" s="24"/>
      <c r="AM15" s="25"/>
      <c r="AN15" s="25"/>
      <c r="AO15" s="25"/>
      <c r="AP15" s="25"/>
      <c r="AQ15" s="25"/>
      <c r="AR15" s="216"/>
      <c r="AS15" s="1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25"/>
      <c r="C16" s="29"/>
      <c r="D16" s="26"/>
      <c r="E16" s="25"/>
      <c r="F16" s="25"/>
      <c r="G16" s="25"/>
      <c r="H16" s="27"/>
      <c r="I16" s="25"/>
      <c r="J16" s="28"/>
      <c r="K16" s="30"/>
      <c r="L16" s="66"/>
      <c r="M16" s="18"/>
      <c r="N16" s="18"/>
      <c r="O16" s="18"/>
      <c r="P16" s="24"/>
      <c r="Q16" s="25"/>
      <c r="R16" s="25"/>
      <c r="S16" s="27"/>
      <c r="T16" s="25"/>
      <c r="U16" s="25"/>
      <c r="V16" s="215"/>
      <c r="W16" s="30"/>
      <c r="X16" s="25">
        <v>2013</v>
      </c>
      <c r="Y16" s="25" t="s">
        <v>82</v>
      </c>
      <c r="Z16" s="26" t="s">
        <v>78</v>
      </c>
      <c r="AA16" s="25">
        <v>10</v>
      </c>
      <c r="AB16" s="25">
        <v>1</v>
      </c>
      <c r="AC16" s="25">
        <v>29</v>
      </c>
      <c r="AD16" s="25">
        <v>7</v>
      </c>
      <c r="AE16" s="25">
        <v>47</v>
      </c>
      <c r="AF16" s="32">
        <v>0.58020000000000005</v>
      </c>
      <c r="AG16" s="97">
        <v>81</v>
      </c>
      <c r="AH16" s="18"/>
      <c r="AI16" s="18"/>
      <c r="AJ16" s="18"/>
      <c r="AK16" s="18"/>
      <c r="AL16" s="24"/>
      <c r="AM16" s="25"/>
      <c r="AN16" s="25"/>
      <c r="AO16" s="25"/>
      <c r="AP16" s="25"/>
      <c r="AQ16" s="25"/>
      <c r="AR16" s="216"/>
      <c r="AS16" s="1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25"/>
      <c r="C17" s="29"/>
      <c r="D17" s="26"/>
      <c r="E17" s="25"/>
      <c r="F17" s="25"/>
      <c r="G17" s="25"/>
      <c r="H17" s="27"/>
      <c r="I17" s="25"/>
      <c r="J17" s="28"/>
      <c r="K17" s="30"/>
      <c r="L17" s="66"/>
      <c r="M17" s="18"/>
      <c r="N17" s="18"/>
      <c r="O17" s="18"/>
      <c r="P17" s="24"/>
      <c r="Q17" s="25"/>
      <c r="R17" s="25"/>
      <c r="S17" s="27"/>
      <c r="T17" s="25"/>
      <c r="U17" s="25"/>
      <c r="V17" s="215"/>
      <c r="W17" s="30"/>
      <c r="X17" s="25">
        <v>2014</v>
      </c>
      <c r="Y17" s="25" t="s">
        <v>66</v>
      </c>
      <c r="Z17" s="26" t="s">
        <v>78</v>
      </c>
      <c r="AA17" s="25">
        <v>12</v>
      </c>
      <c r="AB17" s="25">
        <v>1</v>
      </c>
      <c r="AC17" s="25">
        <v>27</v>
      </c>
      <c r="AD17" s="25">
        <v>7</v>
      </c>
      <c r="AE17" s="25">
        <v>58</v>
      </c>
      <c r="AF17" s="32">
        <v>0.65159999999999996</v>
      </c>
      <c r="AG17" s="97">
        <v>89</v>
      </c>
      <c r="AH17" s="18"/>
      <c r="AI17" s="18"/>
      <c r="AJ17" s="18"/>
      <c r="AK17" s="18"/>
      <c r="AL17" s="24"/>
      <c r="AM17" s="25"/>
      <c r="AN17" s="25"/>
      <c r="AO17" s="25"/>
      <c r="AP17" s="25"/>
      <c r="AQ17" s="25"/>
      <c r="AR17" s="216"/>
      <c r="AS17" s="1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25"/>
      <c r="C18" s="29"/>
      <c r="D18" s="26"/>
      <c r="E18" s="25"/>
      <c r="F18" s="25"/>
      <c r="G18" s="25"/>
      <c r="H18" s="27"/>
      <c r="I18" s="25"/>
      <c r="J18" s="28"/>
      <c r="K18" s="30"/>
      <c r="L18" s="66"/>
      <c r="M18" s="18"/>
      <c r="N18" s="18"/>
      <c r="O18" s="18"/>
      <c r="P18" s="24"/>
      <c r="Q18" s="25"/>
      <c r="R18" s="25"/>
      <c r="S18" s="27"/>
      <c r="T18" s="25"/>
      <c r="U18" s="25"/>
      <c r="V18" s="215"/>
      <c r="W18" s="30"/>
      <c r="X18" s="25">
        <v>2015</v>
      </c>
      <c r="Y18" s="25" t="s">
        <v>66</v>
      </c>
      <c r="Z18" s="26" t="s">
        <v>78</v>
      </c>
      <c r="AA18" s="25">
        <v>6</v>
      </c>
      <c r="AB18" s="25">
        <v>2</v>
      </c>
      <c r="AC18" s="25">
        <v>11</v>
      </c>
      <c r="AD18" s="25">
        <v>5</v>
      </c>
      <c r="AE18" s="25">
        <v>32</v>
      </c>
      <c r="AF18" s="32">
        <v>0.59250000000000003</v>
      </c>
      <c r="AG18" s="97">
        <v>54</v>
      </c>
      <c r="AH18" s="18"/>
      <c r="AI18" s="18"/>
      <c r="AJ18" s="18"/>
      <c r="AK18" s="18"/>
      <c r="AL18" s="24"/>
      <c r="AM18" s="25"/>
      <c r="AN18" s="25"/>
      <c r="AO18" s="25"/>
      <c r="AP18" s="25"/>
      <c r="AQ18" s="25"/>
      <c r="AR18" s="216"/>
      <c r="AS18" s="1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130" t="s">
        <v>141</v>
      </c>
      <c r="C19" s="137"/>
      <c r="D19" s="133"/>
      <c r="E19" s="136">
        <f>SUM(E4:E18)</f>
        <v>158</v>
      </c>
      <c r="F19" s="136">
        <f>SUM(F4:F18)</f>
        <v>7</v>
      </c>
      <c r="G19" s="136">
        <f>SUM(G4:G18)</f>
        <v>189</v>
      </c>
      <c r="H19" s="136">
        <f>SUM(H4:H18)</f>
        <v>90</v>
      </c>
      <c r="I19" s="136">
        <f>SUM(I4:I18)</f>
        <v>544</v>
      </c>
      <c r="J19" s="217">
        <v>0</v>
      </c>
      <c r="K19" s="83">
        <f>SUM(K4:K18)</f>
        <v>737</v>
      </c>
      <c r="L19" s="22"/>
      <c r="M19" s="20"/>
      <c r="N19" s="71"/>
      <c r="O19" s="72"/>
      <c r="P19" s="24"/>
      <c r="Q19" s="136">
        <f>SUM(Q4:Q18)</f>
        <v>0</v>
      </c>
      <c r="R19" s="136">
        <f>SUM(R4:R18)</f>
        <v>0</v>
      </c>
      <c r="S19" s="136">
        <f>SUM(S4:S18)</f>
        <v>0</v>
      </c>
      <c r="T19" s="136">
        <f>SUM(T4:T18)</f>
        <v>0</v>
      </c>
      <c r="U19" s="136">
        <f>SUM(U4:U18)</f>
        <v>0</v>
      </c>
      <c r="V19" s="33">
        <v>0</v>
      </c>
      <c r="W19" s="83">
        <f>SUM(W4:W18)</f>
        <v>0</v>
      </c>
      <c r="X19" s="16" t="s">
        <v>141</v>
      </c>
      <c r="Y19" s="17"/>
      <c r="Z19" s="15"/>
      <c r="AA19" s="136">
        <f>SUM(AA4:AA18)</f>
        <v>38</v>
      </c>
      <c r="AB19" s="136">
        <f>SUM(AB4:AB18)</f>
        <v>8</v>
      </c>
      <c r="AC19" s="136">
        <f>SUM(AC4:AC18)</f>
        <v>94</v>
      </c>
      <c r="AD19" s="136">
        <f>SUM(AD4:AD18)</f>
        <v>31</v>
      </c>
      <c r="AE19" s="136">
        <f>SUM(AE4:AE18)</f>
        <v>203</v>
      </c>
      <c r="AF19" s="217">
        <f>PRODUCT(AE19/AG19)</f>
        <v>0.64444444444444449</v>
      </c>
      <c r="AG19" s="83">
        <f>SUM(AG4:AG18)</f>
        <v>315</v>
      </c>
      <c r="AH19" s="22"/>
      <c r="AI19" s="20"/>
      <c r="AJ19" s="71"/>
      <c r="AK19" s="72"/>
      <c r="AL19" s="24"/>
      <c r="AM19" s="136">
        <f>SUM(AM4:AM18)</f>
        <v>0</v>
      </c>
      <c r="AN19" s="136">
        <f>SUM(AN4:AN18)</f>
        <v>0</v>
      </c>
      <c r="AO19" s="136">
        <f>SUM(AO4:AO18)</f>
        <v>0</v>
      </c>
      <c r="AP19" s="136">
        <f>SUM(AP4:AP18)</f>
        <v>0</v>
      </c>
      <c r="AQ19" s="136">
        <f>SUM(AQ4:AQ18)</f>
        <v>0</v>
      </c>
      <c r="AR19" s="217">
        <v>0</v>
      </c>
      <c r="AS19" s="214">
        <f>SUM(AS4:AS18)</f>
        <v>0</v>
      </c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6"/>
      <c r="K20" s="30"/>
      <c r="L20" s="24"/>
      <c r="M20" s="24"/>
      <c r="N20" s="24"/>
      <c r="O20" s="24"/>
      <c r="P20" s="35"/>
      <c r="Q20" s="35"/>
      <c r="R20" s="38"/>
      <c r="S20" s="35"/>
      <c r="T20" s="35"/>
      <c r="U20" s="24"/>
      <c r="V20" s="24"/>
      <c r="W20" s="30"/>
      <c r="X20" s="35"/>
      <c r="Y20" s="35"/>
      <c r="Z20" s="35"/>
      <c r="AA20" s="35"/>
      <c r="AB20" s="35"/>
      <c r="AC20" s="35"/>
      <c r="AD20" s="35"/>
      <c r="AE20" s="35"/>
      <c r="AF20" s="36"/>
      <c r="AG20" s="30"/>
      <c r="AH20" s="24"/>
      <c r="AI20" s="24"/>
      <c r="AJ20" s="24"/>
      <c r="AK20" s="24"/>
      <c r="AL20" s="35"/>
      <c r="AM20" s="35"/>
      <c r="AN20" s="38"/>
      <c r="AO20" s="35"/>
      <c r="AP20" s="35"/>
      <c r="AQ20" s="24"/>
      <c r="AR20" s="24"/>
      <c r="AS20" s="30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218" t="s">
        <v>142</v>
      </c>
      <c r="C21" s="219"/>
      <c r="D21" s="220"/>
      <c r="E21" s="15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18" t="s">
        <v>21</v>
      </c>
      <c r="K21" s="24"/>
      <c r="L21" s="18" t="s">
        <v>26</v>
      </c>
      <c r="M21" s="18" t="s">
        <v>27</v>
      </c>
      <c r="N21" s="18" t="s">
        <v>143</v>
      </c>
      <c r="O21" s="18" t="s">
        <v>144</v>
      </c>
      <c r="Q21" s="38"/>
      <c r="R21" s="38" t="s">
        <v>59</v>
      </c>
      <c r="S21" s="38"/>
      <c r="T21" s="35" t="s">
        <v>86</v>
      </c>
      <c r="U21" s="24"/>
      <c r="V21" s="30"/>
      <c r="W21" s="30"/>
      <c r="X21" s="221"/>
      <c r="Y21" s="221"/>
      <c r="Z21" s="221"/>
      <c r="AA21" s="221"/>
      <c r="AB21" s="221"/>
      <c r="AC21" s="38"/>
      <c r="AD21" s="38"/>
      <c r="AE21" s="38"/>
      <c r="AF21" s="35"/>
      <c r="AG21" s="35"/>
      <c r="AH21" s="35"/>
      <c r="AI21" s="35"/>
      <c r="AJ21" s="35"/>
      <c r="AK21" s="35"/>
      <c r="AM21" s="30"/>
      <c r="AN21" s="221"/>
      <c r="AO21" s="221"/>
      <c r="AP21" s="221"/>
      <c r="AQ21" s="221"/>
      <c r="AR21" s="221"/>
      <c r="AS21" s="221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x14ac:dyDescent="0.25">
      <c r="A22" s="35"/>
      <c r="B22" s="41" t="s">
        <v>11</v>
      </c>
      <c r="C22" s="12"/>
      <c r="D22" s="43"/>
      <c r="E22" s="222">
        <v>196</v>
      </c>
      <c r="F22" s="222">
        <v>8</v>
      </c>
      <c r="G22" s="222">
        <v>332</v>
      </c>
      <c r="H22" s="222">
        <v>47</v>
      </c>
      <c r="I22" s="222">
        <v>564</v>
      </c>
      <c r="J22" s="223">
        <v>0.40200000000000002</v>
      </c>
      <c r="K22" s="35">
        <f>PRODUCT(I22/J22)</f>
        <v>1402.9850746268655</v>
      </c>
      <c r="L22" s="224">
        <f>PRODUCT((F22+G22)/E22)</f>
        <v>1.7346938775510203</v>
      </c>
      <c r="M22" s="224">
        <f>PRODUCT(H22/E22)</f>
        <v>0.23979591836734693</v>
      </c>
      <c r="N22" s="224">
        <f>PRODUCT((F22+G22+H22)/E22)</f>
        <v>1.9744897959183674</v>
      </c>
      <c r="O22" s="224">
        <f>PRODUCT(I22/E22)</f>
        <v>2.8775510204081631</v>
      </c>
      <c r="Q22" s="38"/>
      <c r="R22" s="38"/>
      <c r="S22" s="38"/>
      <c r="T22" s="58" t="s">
        <v>87</v>
      </c>
      <c r="U22" s="35"/>
      <c r="V22" s="35"/>
      <c r="W22" s="35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8"/>
      <c r="AO22" s="38"/>
      <c r="AP22" s="38"/>
      <c r="AQ22" s="38"/>
      <c r="AR22" s="38"/>
      <c r="AS22" s="38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x14ac:dyDescent="0.25">
      <c r="A23" s="35"/>
      <c r="B23" s="225" t="s">
        <v>118</v>
      </c>
      <c r="C23" s="226"/>
      <c r="D23" s="227"/>
      <c r="E23" s="222">
        <f>PRODUCT(E19+Q19)</f>
        <v>158</v>
      </c>
      <c r="F23" s="222">
        <f>PRODUCT(F19+R19)</f>
        <v>7</v>
      </c>
      <c r="G23" s="222">
        <f>PRODUCT(G19+S19)</f>
        <v>189</v>
      </c>
      <c r="H23" s="222">
        <f>PRODUCT(H19+T19)</f>
        <v>90</v>
      </c>
      <c r="I23" s="222">
        <f>PRODUCT(I19+U19)</f>
        <v>544</v>
      </c>
      <c r="J23" s="223"/>
      <c r="K23" s="35">
        <f>PRODUCT(K19+W19)</f>
        <v>737</v>
      </c>
      <c r="L23" s="224">
        <f>PRODUCT((F23+G23)/E23)</f>
        <v>1.240506329113924</v>
      </c>
      <c r="M23" s="224">
        <f>PRODUCT(H23/E23)</f>
        <v>0.569620253164557</v>
      </c>
      <c r="N23" s="224">
        <f>PRODUCT((F23+G23+H23)/E23)</f>
        <v>1.8101265822784811</v>
      </c>
      <c r="O23" s="224">
        <f>PRODUCT(I23/E23)</f>
        <v>3.4430379746835444</v>
      </c>
      <c r="Q23" s="38"/>
      <c r="R23" s="38"/>
      <c r="S23" s="38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x14ac:dyDescent="0.25">
      <c r="A24" s="35"/>
      <c r="B24" s="111" t="s">
        <v>139</v>
      </c>
      <c r="C24" s="228"/>
      <c r="D24" s="229"/>
      <c r="E24" s="222">
        <f>PRODUCT(AA19+AM19)</f>
        <v>38</v>
      </c>
      <c r="F24" s="222">
        <f>PRODUCT(AB19+AN19)</f>
        <v>8</v>
      </c>
      <c r="G24" s="222">
        <f>PRODUCT(AC19+AO19)</f>
        <v>94</v>
      </c>
      <c r="H24" s="222">
        <f>PRODUCT(AD19+AP19)</f>
        <v>31</v>
      </c>
      <c r="I24" s="222">
        <f>PRODUCT(AE19+AQ19)</f>
        <v>203</v>
      </c>
      <c r="J24" s="223">
        <f>PRODUCT(I24/K24)</f>
        <v>0.64444444444444449</v>
      </c>
      <c r="K24" s="24">
        <f>PRODUCT(AG19+AS19)</f>
        <v>315</v>
      </c>
      <c r="L24" s="224">
        <f>PRODUCT((F24+G24)/E24)</f>
        <v>2.6842105263157894</v>
      </c>
      <c r="M24" s="224">
        <f>PRODUCT(H24/E24)</f>
        <v>0.81578947368421051</v>
      </c>
      <c r="N24" s="224">
        <f>PRODUCT((F24+G24+H24)/E24)</f>
        <v>3.5</v>
      </c>
      <c r="O24" s="224">
        <f>PRODUCT(I24/E24)</f>
        <v>5.3421052631578947</v>
      </c>
      <c r="Q24" s="38"/>
      <c r="R24" s="38"/>
      <c r="S24" s="3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38"/>
      <c r="AK24" s="35"/>
      <c r="AL24" s="24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x14ac:dyDescent="0.25">
      <c r="A25" s="35"/>
      <c r="B25" s="230" t="s">
        <v>141</v>
      </c>
      <c r="C25" s="86"/>
      <c r="D25" s="231"/>
      <c r="E25" s="222">
        <f>SUM(E22:E24)</f>
        <v>392</v>
      </c>
      <c r="F25" s="222">
        <f t="shared" ref="F25:I25" si="0">SUM(F22:F24)</f>
        <v>23</v>
      </c>
      <c r="G25" s="222">
        <f t="shared" si="0"/>
        <v>615</v>
      </c>
      <c r="H25" s="222">
        <f t="shared" si="0"/>
        <v>168</v>
      </c>
      <c r="I25" s="222">
        <f t="shared" si="0"/>
        <v>1311</v>
      </c>
      <c r="J25" s="223"/>
      <c r="K25" s="35">
        <f>SUM(K22:K24)</f>
        <v>2454.9850746268658</v>
      </c>
      <c r="L25" s="224">
        <f>PRODUCT((F25+G25)/E25)</f>
        <v>1.6275510204081634</v>
      </c>
      <c r="M25" s="224">
        <f>PRODUCT(H25/E25)</f>
        <v>0.42857142857142855</v>
      </c>
      <c r="N25" s="224">
        <f>PRODUCT((F25+G25+H25)/E25)</f>
        <v>2.056122448979592</v>
      </c>
      <c r="O25" s="224">
        <f>PRODUCT(I25/E25)</f>
        <v>3.3443877551020407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24"/>
      <c r="F26" s="24"/>
      <c r="G26" s="24"/>
      <c r="H26" s="24"/>
      <c r="I26" s="24"/>
      <c r="J26" s="35"/>
      <c r="K26" s="35"/>
      <c r="L26" s="24"/>
      <c r="M26" s="24"/>
      <c r="N26" s="24"/>
      <c r="O26" s="24"/>
      <c r="P26" s="35"/>
      <c r="Q26" s="35"/>
      <c r="R26" s="35"/>
      <c r="S26" s="35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38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38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38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38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38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38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J83" s="35"/>
      <c r="K83" s="35"/>
      <c r="L83"/>
      <c r="M83"/>
      <c r="N83"/>
      <c r="O83"/>
      <c r="P83"/>
      <c r="Q83" s="35"/>
      <c r="R83" s="35"/>
      <c r="S83" s="35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J84" s="35"/>
      <c r="K84" s="35"/>
      <c r="L84"/>
      <c r="M84"/>
      <c r="N84"/>
      <c r="O84"/>
      <c r="P84"/>
      <c r="Q84" s="35"/>
      <c r="R84" s="35"/>
      <c r="S84" s="35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J85" s="35"/>
      <c r="K85" s="35"/>
      <c r="L85"/>
      <c r="M85"/>
      <c r="N85"/>
      <c r="O85"/>
      <c r="P85"/>
      <c r="Q85" s="35"/>
      <c r="R85" s="35"/>
      <c r="S85" s="35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J86" s="35"/>
      <c r="K86" s="35"/>
      <c r="L86"/>
      <c r="M86"/>
      <c r="N86"/>
      <c r="O86"/>
      <c r="P86"/>
      <c r="Q86" s="35"/>
      <c r="R86" s="35"/>
      <c r="S86" s="35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38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38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35"/>
      <c r="R94" s="35"/>
      <c r="S94" s="35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38"/>
      <c r="AK94" s="35"/>
      <c r="AL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35"/>
      <c r="R95" s="35"/>
      <c r="S95" s="35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38"/>
      <c r="AK95" s="35"/>
      <c r="AL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35"/>
      <c r="R96" s="35"/>
      <c r="S96" s="35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38"/>
      <c r="AK96" s="35"/>
      <c r="AL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35"/>
      <c r="R97" s="35"/>
      <c r="S97" s="35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38"/>
      <c r="AK97" s="35"/>
      <c r="AL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38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A179" s="35"/>
      <c r="B179" s="35"/>
      <c r="C179" s="35"/>
      <c r="D179" s="35"/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38"/>
      <c r="AK179" s="35"/>
      <c r="AL179" s="24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A180" s="35"/>
      <c r="B180" s="35"/>
      <c r="C180" s="35"/>
      <c r="D180" s="35"/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38"/>
      <c r="AK180" s="35"/>
      <c r="AL180" s="24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</row>
    <row r="181" spans="1:57" ht="14.25" x14ac:dyDescent="0.2">
      <c r="A181" s="35"/>
      <c r="B181" s="35"/>
      <c r="C181" s="35"/>
      <c r="D181" s="35"/>
      <c r="L181"/>
      <c r="M181"/>
      <c r="N181"/>
      <c r="O181"/>
      <c r="P181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38"/>
      <c r="AK181" s="35"/>
      <c r="AL181" s="24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</row>
    <row r="182" spans="1:57" ht="14.25" x14ac:dyDescent="0.2">
      <c r="A182" s="35"/>
      <c r="B182" s="35"/>
      <c r="C182" s="35"/>
      <c r="D182" s="35"/>
      <c r="L182"/>
      <c r="M182"/>
      <c r="N182"/>
      <c r="O182"/>
      <c r="P182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38"/>
      <c r="AK182" s="35"/>
      <c r="AL182" s="24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38"/>
      <c r="AK183" s="35"/>
      <c r="AL183" s="24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38"/>
      <c r="AK184" s="35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38"/>
      <c r="AK185" s="35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38"/>
      <c r="AK186" s="35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38"/>
      <c r="AK187" s="35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38"/>
      <c r="AK188" s="35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38"/>
      <c r="AK189" s="35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38"/>
      <c r="AK190" s="24"/>
      <c r="AL190" s="24"/>
    </row>
    <row r="191" spans="1:57" x14ac:dyDescent="0.25">
      <c r="R191" s="30"/>
      <c r="S191" s="30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38"/>
    </row>
    <row r="192" spans="1:57" x14ac:dyDescent="0.25">
      <c r="R192" s="30"/>
      <c r="S192" s="30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38"/>
    </row>
    <row r="193" spans="12:38" x14ac:dyDescent="0.25">
      <c r="R193" s="30"/>
      <c r="S193" s="30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38"/>
    </row>
    <row r="194" spans="12:38" x14ac:dyDescent="0.25">
      <c r="L194"/>
      <c r="M194"/>
      <c r="N194"/>
      <c r="O194"/>
      <c r="P194"/>
      <c r="R194" s="30"/>
      <c r="S194" s="30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3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3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38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38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38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38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38"/>
      <c r="AK218"/>
      <c r="AL218"/>
    </row>
    <row r="219" spans="12:38" ht="14.25" x14ac:dyDescent="0.2">
      <c r="L219"/>
      <c r="M219"/>
      <c r="N219"/>
      <c r="O219"/>
      <c r="P219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38"/>
      <c r="AK219"/>
      <c r="AL219"/>
    </row>
    <row r="220" spans="12:38" ht="14.25" x14ac:dyDescent="0.2">
      <c r="L220"/>
      <c r="M220"/>
      <c r="N220"/>
      <c r="O220"/>
      <c r="P220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38"/>
      <c r="AK220"/>
      <c r="AL220"/>
    </row>
    <row r="221" spans="12:38" ht="14.25" x14ac:dyDescent="0.2">
      <c r="L221"/>
      <c r="M221"/>
      <c r="N221"/>
      <c r="O221"/>
      <c r="P221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/>
      <c r="AL221"/>
    </row>
    <row r="222" spans="12:38" ht="14.25" x14ac:dyDescent="0.2">
      <c r="L222"/>
      <c r="M222"/>
      <c r="N222"/>
      <c r="O222"/>
      <c r="P222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/>
      <c r="AL2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5703125" style="9" customWidth="1"/>
    <col min="2" max="2" width="29.5703125" style="59" customWidth="1"/>
    <col min="3" max="3" width="21.5703125" style="60" customWidth="1"/>
    <col min="4" max="4" width="10.5703125" style="67" customWidth="1"/>
    <col min="5" max="5" width="8" style="67" customWidth="1"/>
    <col min="6" max="6" width="0.7109375" style="30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92" customWidth="1"/>
    <col min="22" max="22" width="9" style="60" customWidth="1"/>
    <col min="23" max="23" width="18.140625" style="67" customWidth="1"/>
    <col min="24" max="24" width="9.7109375" style="60" customWidth="1"/>
    <col min="25" max="30" width="9.140625" style="3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69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0"/>
      <c r="R1" s="90"/>
      <c r="S1" s="90"/>
      <c r="T1" s="90"/>
      <c r="U1" s="90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75</v>
      </c>
      <c r="C2" s="88" t="s">
        <v>76</v>
      </c>
      <c r="D2" s="65"/>
      <c r="E2" s="11"/>
      <c r="F2" s="94"/>
      <c r="G2" s="65"/>
      <c r="H2" s="11"/>
      <c r="I2" s="11"/>
      <c r="J2" s="11"/>
      <c r="K2" s="11"/>
      <c r="L2" s="11"/>
      <c r="M2" s="11"/>
      <c r="N2" s="11"/>
      <c r="O2" s="11"/>
      <c r="P2" s="11"/>
      <c r="Q2" s="91"/>
      <c r="R2" s="91"/>
      <c r="S2" s="91"/>
      <c r="T2" s="91"/>
      <c r="U2" s="91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138" t="s">
        <v>104</v>
      </c>
      <c r="C3" s="22" t="s">
        <v>34</v>
      </c>
      <c r="D3" s="130" t="s">
        <v>35</v>
      </c>
      <c r="E3" s="139" t="s">
        <v>1</v>
      </c>
      <c r="F3" s="24"/>
      <c r="G3" s="136" t="s">
        <v>36</v>
      </c>
      <c r="H3" s="133" t="s">
        <v>37</v>
      </c>
      <c r="I3" s="133" t="s">
        <v>31</v>
      </c>
      <c r="J3" s="17" t="s">
        <v>38</v>
      </c>
      <c r="K3" s="137" t="s">
        <v>39</v>
      </c>
      <c r="L3" s="137" t="s">
        <v>40</v>
      </c>
      <c r="M3" s="136" t="s">
        <v>41</v>
      </c>
      <c r="N3" s="136" t="s">
        <v>30</v>
      </c>
      <c r="O3" s="133" t="s">
        <v>42</v>
      </c>
      <c r="P3" s="136" t="s">
        <v>37</v>
      </c>
      <c r="Q3" s="204" t="s">
        <v>16</v>
      </c>
      <c r="R3" s="204">
        <v>1</v>
      </c>
      <c r="S3" s="204">
        <v>2</v>
      </c>
      <c r="T3" s="204">
        <v>3</v>
      </c>
      <c r="U3" s="204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23"/>
      <c r="B4" s="183" t="s">
        <v>105</v>
      </c>
      <c r="C4" s="184" t="s">
        <v>106</v>
      </c>
      <c r="D4" s="185" t="s">
        <v>107</v>
      </c>
      <c r="E4" s="186" t="s">
        <v>78</v>
      </c>
      <c r="F4" s="89"/>
      <c r="G4" s="187"/>
      <c r="H4" s="188"/>
      <c r="I4" s="188">
        <v>1</v>
      </c>
      <c r="J4" s="189"/>
      <c r="K4" s="189" t="s">
        <v>68</v>
      </c>
      <c r="L4" s="189"/>
      <c r="M4" s="189">
        <v>1</v>
      </c>
      <c r="N4" s="187"/>
      <c r="O4" s="188">
        <v>2</v>
      </c>
      <c r="P4" s="187"/>
      <c r="Q4" s="190" t="s">
        <v>108</v>
      </c>
      <c r="R4" s="190"/>
      <c r="S4" s="190"/>
      <c r="T4" s="190" t="s">
        <v>71</v>
      </c>
      <c r="U4" s="190" t="s">
        <v>63</v>
      </c>
      <c r="V4" s="191">
        <v>0.33300000000000002</v>
      </c>
      <c r="W4" s="192" t="s">
        <v>109</v>
      </c>
      <c r="X4" s="193" t="s">
        <v>110</v>
      </c>
      <c r="Y4" s="64"/>
      <c r="Z4" s="64"/>
      <c r="AA4" s="64"/>
      <c r="AB4" s="64"/>
      <c r="AC4" s="64"/>
      <c r="AD4" s="64"/>
    </row>
    <row r="5" spans="1:30" x14ac:dyDescent="0.25">
      <c r="A5" s="194"/>
      <c r="B5" s="195" t="s">
        <v>111</v>
      </c>
      <c r="C5" s="196" t="s">
        <v>112</v>
      </c>
      <c r="D5" s="167"/>
      <c r="E5" s="197"/>
      <c r="F5" s="198"/>
      <c r="G5" s="199"/>
      <c r="H5" s="167"/>
      <c r="I5" s="167"/>
      <c r="J5" s="167"/>
      <c r="K5" s="196"/>
      <c r="L5" s="167"/>
      <c r="M5" s="196"/>
      <c r="N5" s="196"/>
      <c r="O5" s="196"/>
      <c r="P5" s="196"/>
      <c r="Q5" s="205"/>
      <c r="R5" s="205"/>
      <c r="S5" s="205"/>
      <c r="T5" s="205"/>
      <c r="U5" s="205"/>
      <c r="V5" s="200"/>
      <c r="W5" s="196"/>
      <c r="X5" s="201"/>
      <c r="Y5" s="64"/>
      <c r="Z5" s="58"/>
      <c r="AA5" s="58"/>
      <c r="AB5" s="58"/>
      <c r="AC5" s="64"/>
      <c r="AD5" s="64"/>
    </row>
    <row r="6" spans="1:30" x14ac:dyDescent="0.25">
      <c r="A6" s="194"/>
      <c r="B6" s="202"/>
      <c r="C6" s="84"/>
      <c r="D6" s="203"/>
      <c r="E6" s="86"/>
      <c r="F6" s="86"/>
      <c r="G6" s="95"/>
      <c r="H6" s="85"/>
      <c r="I6" s="84"/>
      <c r="J6" s="85"/>
      <c r="K6" s="85"/>
      <c r="L6" s="85"/>
      <c r="M6" s="85"/>
      <c r="N6" s="85"/>
      <c r="O6" s="85"/>
      <c r="P6" s="85"/>
      <c r="Q6" s="96"/>
      <c r="R6" s="96"/>
      <c r="S6" s="96"/>
      <c r="T6" s="96"/>
      <c r="U6" s="96"/>
      <c r="V6" s="85"/>
      <c r="W6" s="85"/>
      <c r="X6" s="87"/>
      <c r="Y6" s="38"/>
      <c r="Z6" s="35"/>
      <c r="AA6" s="24"/>
      <c r="AB6" s="24"/>
      <c r="AC6" s="64"/>
      <c r="AD6" s="64"/>
    </row>
    <row r="7" spans="1:30" x14ac:dyDescent="0.25">
      <c r="A7" s="8"/>
      <c r="B7" s="22" t="s">
        <v>113</v>
      </c>
      <c r="C7" s="22" t="s">
        <v>34</v>
      </c>
      <c r="D7" s="16" t="s">
        <v>35</v>
      </c>
      <c r="E7" s="21" t="s">
        <v>1</v>
      </c>
      <c r="F7" s="98"/>
      <c r="G7" s="18" t="s">
        <v>36</v>
      </c>
      <c r="H7" s="15" t="s">
        <v>37</v>
      </c>
      <c r="I7" s="15" t="s">
        <v>31</v>
      </c>
      <c r="J7" s="17" t="s">
        <v>38</v>
      </c>
      <c r="K7" s="17" t="s">
        <v>39</v>
      </c>
      <c r="L7" s="17" t="s">
        <v>40</v>
      </c>
      <c r="M7" s="18" t="s">
        <v>41</v>
      </c>
      <c r="N7" s="18" t="s">
        <v>30</v>
      </c>
      <c r="O7" s="15" t="s">
        <v>42</v>
      </c>
      <c r="P7" s="18" t="s">
        <v>37</v>
      </c>
      <c r="Q7" s="66" t="s">
        <v>16</v>
      </c>
      <c r="R7" s="66">
        <v>1</v>
      </c>
      <c r="S7" s="66">
        <v>2</v>
      </c>
      <c r="T7" s="66">
        <v>3</v>
      </c>
      <c r="U7" s="66" t="s">
        <v>43</v>
      </c>
      <c r="V7" s="17" t="s">
        <v>21</v>
      </c>
      <c r="W7" s="16" t="s">
        <v>44</v>
      </c>
      <c r="X7" s="16" t="s">
        <v>45</v>
      </c>
      <c r="Y7" s="64"/>
      <c r="Z7" s="64"/>
      <c r="AA7" s="64"/>
      <c r="AB7" s="64"/>
      <c r="AC7" s="64"/>
      <c r="AD7" s="64"/>
    </row>
    <row r="8" spans="1:30" x14ac:dyDescent="0.25">
      <c r="A8" s="23"/>
      <c r="B8" s="183" t="s">
        <v>114</v>
      </c>
      <c r="C8" s="184" t="s">
        <v>115</v>
      </c>
      <c r="D8" s="185" t="s">
        <v>107</v>
      </c>
      <c r="E8" s="186" t="s">
        <v>78</v>
      </c>
      <c r="F8" s="89"/>
      <c r="G8" s="187">
        <v>1</v>
      </c>
      <c r="H8" s="188"/>
      <c r="I8" s="187"/>
      <c r="J8" s="189"/>
      <c r="K8" s="189"/>
      <c r="L8" s="189"/>
      <c r="M8" s="189">
        <v>1</v>
      </c>
      <c r="N8" s="187"/>
      <c r="O8" s="188">
        <v>1</v>
      </c>
      <c r="P8" s="188">
        <v>2</v>
      </c>
      <c r="Q8" s="190"/>
      <c r="R8" s="190"/>
      <c r="S8" s="190"/>
      <c r="T8" s="190"/>
      <c r="U8" s="190"/>
      <c r="V8" s="191"/>
      <c r="W8" s="184" t="s">
        <v>116</v>
      </c>
      <c r="X8" s="193" t="s">
        <v>117</v>
      </c>
      <c r="Y8" s="64"/>
      <c r="Z8" s="64"/>
      <c r="AA8" s="64"/>
      <c r="AB8" s="64"/>
      <c r="AC8" s="64"/>
      <c r="AD8" s="64"/>
    </row>
    <row r="9" spans="1:30" x14ac:dyDescent="0.25">
      <c r="A9" s="194"/>
      <c r="B9" s="202"/>
      <c r="C9" s="84"/>
      <c r="D9" s="203"/>
      <c r="E9" s="86"/>
      <c r="F9" s="86"/>
      <c r="G9" s="95"/>
      <c r="H9" s="85"/>
      <c r="I9" s="84"/>
      <c r="J9" s="85"/>
      <c r="K9" s="85"/>
      <c r="L9" s="85"/>
      <c r="M9" s="85"/>
      <c r="N9" s="85"/>
      <c r="O9" s="85"/>
      <c r="P9" s="85"/>
      <c r="Q9" s="96"/>
      <c r="R9" s="96"/>
      <c r="S9" s="96"/>
      <c r="T9" s="96"/>
      <c r="U9" s="96"/>
      <c r="V9" s="85"/>
      <c r="W9" s="85"/>
      <c r="X9" s="87"/>
      <c r="Y9" s="38"/>
      <c r="Z9" s="35"/>
      <c r="AA9" s="24"/>
      <c r="AB9" s="24"/>
      <c r="AC9" s="64"/>
      <c r="AD9" s="64"/>
    </row>
    <row r="10" spans="1:30" x14ac:dyDescent="0.25">
      <c r="A10" s="23"/>
      <c r="B10" s="58"/>
      <c r="C10" s="35"/>
      <c r="D10" s="58"/>
      <c r="E10" s="80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81"/>
      <c r="R10" s="81"/>
      <c r="S10" s="81"/>
      <c r="T10" s="81"/>
      <c r="U10" s="81"/>
      <c r="V10" s="35"/>
      <c r="W10" s="58"/>
      <c r="X10" s="35"/>
      <c r="Y10" s="64"/>
      <c r="Z10" s="64"/>
      <c r="AA10" s="64"/>
      <c r="AB10" s="64"/>
      <c r="AC10" s="64"/>
      <c r="AD10" s="64"/>
    </row>
    <row r="11" spans="1:30" x14ac:dyDescent="0.25">
      <c r="A11" s="23"/>
      <c r="B11" s="58"/>
      <c r="C11" s="35"/>
      <c r="D11" s="58"/>
      <c r="E11" s="80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81"/>
      <c r="R11" s="81"/>
      <c r="S11" s="81"/>
      <c r="T11" s="81"/>
      <c r="U11" s="81"/>
      <c r="V11" s="35"/>
      <c r="W11" s="58"/>
      <c r="X11" s="35"/>
      <c r="Y11" s="64"/>
      <c r="Z11" s="64"/>
      <c r="AA11" s="64"/>
      <c r="AB11" s="64"/>
      <c r="AC11" s="64"/>
      <c r="AD11" s="64"/>
    </row>
    <row r="12" spans="1:30" x14ac:dyDescent="0.25">
      <c r="A12" s="23"/>
      <c r="B12" s="58"/>
      <c r="C12" s="35"/>
      <c r="D12" s="58"/>
      <c r="E12" s="80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81"/>
      <c r="R12" s="81"/>
      <c r="S12" s="81"/>
      <c r="T12" s="81"/>
      <c r="U12" s="81"/>
      <c r="V12" s="35"/>
      <c r="W12" s="58"/>
      <c r="X12" s="35"/>
      <c r="Y12" s="64"/>
      <c r="Z12" s="64"/>
      <c r="AA12" s="64"/>
      <c r="AB12" s="64"/>
      <c r="AC12" s="64"/>
      <c r="AD12" s="64"/>
    </row>
    <row r="13" spans="1:30" x14ac:dyDescent="0.25">
      <c r="A13" s="23"/>
      <c r="B13" s="58"/>
      <c r="C13" s="35"/>
      <c r="D13" s="58"/>
      <c r="E13" s="80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81"/>
      <c r="R13" s="81"/>
      <c r="S13" s="81"/>
      <c r="T13" s="81"/>
      <c r="U13" s="81"/>
      <c r="V13" s="35"/>
      <c r="W13" s="58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80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81"/>
      <c r="R14" s="81"/>
      <c r="S14" s="81"/>
      <c r="T14" s="81"/>
      <c r="U14" s="81"/>
      <c r="V14" s="35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80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81"/>
      <c r="R15" s="81"/>
      <c r="S15" s="81"/>
      <c r="T15" s="81"/>
      <c r="U15" s="81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80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81"/>
      <c r="R16" s="81"/>
      <c r="S16" s="81"/>
      <c r="T16" s="81"/>
      <c r="U16" s="81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80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1"/>
      <c r="R17" s="81"/>
      <c r="S17" s="81"/>
      <c r="T17" s="81"/>
      <c r="U17" s="81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80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1"/>
      <c r="R18" s="81"/>
      <c r="S18" s="81"/>
      <c r="T18" s="81"/>
      <c r="U18" s="81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80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1"/>
      <c r="R19" s="81"/>
      <c r="S19" s="81"/>
      <c r="T19" s="81"/>
      <c r="U19" s="81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80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1"/>
      <c r="R20" s="81"/>
      <c r="S20" s="81"/>
      <c r="T20" s="81"/>
      <c r="U20" s="81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80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1"/>
      <c r="R21" s="81"/>
      <c r="S21" s="81"/>
      <c r="T21" s="81"/>
      <c r="U21" s="81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80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1"/>
      <c r="R22" s="81"/>
      <c r="S22" s="81"/>
      <c r="T22" s="81"/>
      <c r="U22" s="81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80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1"/>
      <c r="R23" s="81"/>
      <c r="S23" s="81"/>
      <c r="T23" s="81"/>
      <c r="U23" s="81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80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1"/>
      <c r="R24" s="81"/>
      <c r="S24" s="81"/>
      <c r="T24" s="81"/>
      <c r="U24" s="81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80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1"/>
      <c r="R25" s="81"/>
      <c r="S25" s="81"/>
      <c r="T25" s="81"/>
      <c r="U25" s="81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80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1"/>
      <c r="R26" s="81"/>
      <c r="S26" s="81"/>
      <c r="T26" s="81"/>
      <c r="U26" s="81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80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1"/>
      <c r="R27" s="81"/>
      <c r="S27" s="81"/>
      <c r="T27" s="81"/>
      <c r="U27" s="81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80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1"/>
      <c r="R28" s="81"/>
      <c r="S28" s="81"/>
      <c r="T28" s="81"/>
      <c r="U28" s="81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80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1"/>
      <c r="R29" s="81"/>
      <c r="S29" s="81"/>
      <c r="T29" s="81"/>
      <c r="U29" s="81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80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1"/>
      <c r="R30" s="81"/>
      <c r="S30" s="81"/>
      <c r="T30" s="81"/>
      <c r="U30" s="81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80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1"/>
      <c r="R31" s="81"/>
      <c r="S31" s="81"/>
      <c r="T31" s="81"/>
      <c r="U31" s="81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80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1"/>
      <c r="R32" s="81"/>
      <c r="S32" s="81"/>
      <c r="T32" s="81"/>
      <c r="U32" s="81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80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1"/>
      <c r="R33" s="81"/>
      <c r="S33" s="81"/>
      <c r="T33" s="81"/>
      <c r="U33" s="81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80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1"/>
      <c r="R34" s="81"/>
      <c r="S34" s="81"/>
      <c r="T34" s="81"/>
      <c r="U34" s="81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80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1"/>
      <c r="R35" s="81"/>
      <c r="S35" s="81"/>
      <c r="T35" s="81"/>
      <c r="U35" s="81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80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1"/>
      <c r="R36" s="81"/>
      <c r="S36" s="81"/>
      <c r="T36" s="81"/>
      <c r="U36" s="81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80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1"/>
      <c r="R37" s="81"/>
      <c r="S37" s="81"/>
      <c r="T37" s="81"/>
      <c r="U37" s="81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80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1"/>
      <c r="R38" s="81"/>
      <c r="S38" s="81"/>
      <c r="T38" s="81"/>
      <c r="U38" s="81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80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1"/>
      <c r="R39" s="81"/>
      <c r="S39" s="81"/>
      <c r="T39" s="81"/>
      <c r="U39" s="81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80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1"/>
      <c r="R40" s="81"/>
      <c r="S40" s="81"/>
      <c r="T40" s="81"/>
      <c r="U40" s="81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80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1"/>
      <c r="R41" s="81"/>
      <c r="S41" s="81"/>
      <c r="T41" s="81"/>
      <c r="U41" s="81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80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1"/>
      <c r="R42" s="81"/>
      <c r="S42" s="81"/>
      <c r="T42" s="81"/>
      <c r="U42" s="81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80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1"/>
      <c r="R43" s="81"/>
      <c r="S43" s="81"/>
      <c r="T43" s="81"/>
      <c r="U43" s="81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80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1"/>
      <c r="R44" s="81"/>
      <c r="S44" s="81"/>
      <c r="T44" s="81"/>
      <c r="U44" s="81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80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1"/>
      <c r="R45" s="81"/>
      <c r="S45" s="81"/>
      <c r="T45" s="81"/>
      <c r="U45" s="81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58"/>
      <c r="F46" s="24"/>
      <c r="G46" s="35"/>
      <c r="H46" s="38"/>
      <c r="I46" s="35"/>
      <c r="J46" s="24"/>
      <c r="K46" s="24"/>
      <c r="L46" s="24"/>
      <c r="M46" s="24"/>
      <c r="N46" s="57"/>
      <c r="O46" s="57"/>
      <c r="P46" s="24"/>
      <c r="Q46" s="99"/>
      <c r="R46" s="99"/>
      <c r="S46" s="99"/>
      <c r="T46" s="99"/>
      <c r="U46" s="99"/>
      <c r="V46" s="24"/>
      <c r="W46" s="58"/>
      <c r="X46" s="24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58"/>
      <c r="F47" s="24"/>
      <c r="G47" s="35"/>
      <c r="H47" s="38"/>
      <c r="I47" s="35"/>
      <c r="J47" s="24"/>
      <c r="K47" s="24"/>
      <c r="L47" s="24"/>
      <c r="M47" s="24"/>
      <c r="N47" s="57"/>
      <c r="O47" s="57"/>
      <c r="P47" s="24"/>
      <c r="Q47" s="99"/>
      <c r="R47" s="99"/>
      <c r="S47" s="99"/>
      <c r="T47" s="99"/>
      <c r="U47" s="99"/>
      <c r="V47" s="24"/>
      <c r="W47" s="58"/>
      <c r="X47" s="24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58"/>
      <c r="F48" s="24"/>
      <c r="G48" s="35"/>
      <c r="H48" s="38"/>
      <c r="I48" s="35"/>
      <c r="J48" s="24"/>
      <c r="K48" s="24"/>
      <c r="L48" s="24"/>
      <c r="M48" s="24"/>
      <c r="N48" s="57"/>
      <c r="O48" s="57"/>
      <c r="P48" s="24"/>
      <c r="Q48" s="99"/>
      <c r="R48" s="99"/>
      <c r="S48" s="99"/>
      <c r="T48" s="99"/>
      <c r="U48" s="99"/>
      <c r="V48" s="24"/>
      <c r="W48" s="58"/>
      <c r="X48" s="24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58"/>
      <c r="F49" s="24"/>
      <c r="G49" s="35"/>
      <c r="H49" s="38"/>
      <c r="I49" s="35"/>
      <c r="J49" s="24"/>
      <c r="K49" s="24"/>
      <c r="L49" s="24"/>
      <c r="M49" s="24"/>
      <c r="N49" s="57"/>
      <c r="O49" s="57"/>
      <c r="P49" s="24"/>
      <c r="Q49" s="99"/>
      <c r="R49" s="99"/>
      <c r="S49" s="99"/>
      <c r="T49" s="99"/>
      <c r="U49" s="99"/>
      <c r="V49" s="24"/>
      <c r="W49" s="58"/>
      <c r="X49" s="24"/>
      <c r="Y49" s="64"/>
      <c r="Z49" s="64"/>
      <c r="AA49" s="64"/>
      <c r="AB49" s="64"/>
      <c r="AC49" s="64"/>
      <c r="AD49" s="64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93"/>
      <c r="R70" s="93"/>
      <c r="S70" s="93"/>
      <c r="T70" s="93"/>
      <c r="U70" s="93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3"/>
      <c r="R72" s="93"/>
      <c r="S72" s="93"/>
      <c r="T72" s="93"/>
      <c r="U72" s="93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3"/>
      <c r="R73" s="93"/>
      <c r="S73" s="93"/>
      <c r="T73" s="93"/>
      <c r="U73" s="9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3"/>
      <c r="R74" s="93"/>
      <c r="S74" s="93"/>
      <c r="T74" s="93"/>
      <c r="U74" s="93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3"/>
      <c r="R75" s="93"/>
      <c r="S75" s="93"/>
      <c r="T75" s="93"/>
      <c r="U75" s="93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3"/>
      <c r="R76" s="93"/>
      <c r="S76" s="93"/>
      <c r="T76" s="93"/>
      <c r="U76" s="93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3"/>
      <c r="R77" s="93"/>
      <c r="S77" s="93"/>
      <c r="T77" s="93"/>
      <c r="U77" s="93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3"/>
      <c r="R78" s="93"/>
      <c r="S78" s="93"/>
      <c r="T78" s="93"/>
      <c r="U78" s="93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3"/>
      <c r="R79" s="93"/>
      <c r="S79" s="93"/>
      <c r="T79" s="93"/>
      <c r="U79" s="93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3"/>
      <c r="R80" s="93"/>
      <c r="S80" s="93"/>
      <c r="T80" s="93"/>
      <c r="U80" s="93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3"/>
      <c r="R81" s="93"/>
      <c r="S81" s="93"/>
      <c r="T81" s="93"/>
      <c r="U81" s="93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3"/>
      <c r="R82" s="93"/>
      <c r="S82" s="93"/>
      <c r="T82" s="93"/>
      <c r="U82" s="93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3"/>
      <c r="R83" s="93"/>
      <c r="S83" s="93"/>
      <c r="T83" s="93"/>
      <c r="U83" s="9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3"/>
      <c r="R84" s="93"/>
      <c r="S84" s="93"/>
      <c r="T84" s="93"/>
      <c r="U84" s="93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3"/>
      <c r="R85" s="93"/>
      <c r="S85" s="93"/>
      <c r="T85" s="93"/>
      <c r="U85" s="93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3"/>
      <c r="R86" s="93"/>
      <c r="S86" s="93"/>
      <c r="T86" s="93"/>
      <c r="U86" s="93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3"/>
      <c r="R87" s="93"/>
      <c r="S87" s="93"/>
      <c r="T87" s="93"/>
      <c r="U87" s="93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3"/>
      <c r="R88" s="93"/>
      <c r="S88" s="93"/>
      <c r="T88" s="93"/>
      <c r="U88" s="93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3"/>
      <c r="R89" s="93"/>
      <c r="S89" s="93"/>
      <c r="T89" s="93"/>
      <c r="U89" s="9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3"/>
      <c r="R90" s="93"/>
      <c r="S90" s="93"/>
      <c r="T90" s="93"/>
      <c r="U90" s="9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3"/>
      <c r="R91" s="93"/>
      <c r="S91" s="93"/>
      <c r="T91" s="93"/>
      <c r="U91" s="9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3"/>
      <c r="R92" s="93"/>
      <c r="S92" s="93"/>
      <c r="T92" s="93"/>
      <c r="U92" s="9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3"/>
      <c r="R93" s="93"/>
      <c r="S93" s="93"/>
      <c r="T93" s="93"/>
      <c r="U93" s="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3"/>
      <c r="R94" s="93"/>
      <c r="S94" s="93"/>
      <c r="T94" s="93"/>
      <c r="U94" s="9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3"/>
      <c r="R95" s="93"/>
      <c r="S95" s="93"/>
      <c r="T95" s="93"/>
      <c r="U95" s="9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3"/>
      <c r="R96" s="93"/>
      <c r="S96" s="93"/>
      <c r="T96" s="93"/>
      <c r="U96" s="9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3"/>
      <c r="R97" s="93"/>
      <c r="S97" s="93"/>
      <c r="T97" s="93"/>
      <c r="U97" s="9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3"/>
      <c r="R98" s="93"/>
      <c r="S98" s="93"/>
      <c r="T98" s="93"/>
      <c r="U98" s="9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3"/>
      <c r="R99" s="93"/>
      <c r="S99" s="93"/>
      <c r="T99" s="93"/>
      <c r="U99" s="9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3"/>
      <c r="R100" s="93"/>
      <c r="S100" s="93"/>
      <c r="T100" s="93"/>
      <c r="U100" s="9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3"/>
      <c r="R101" s="93"/>
      <c r="S101" s="93"/>
      <c r="T101" s="93"/>
      <c r="U101" s="9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3"/>
      <c r="R102" s="93"/>
      <c r="S102" s="93"/>
      <c r="T102" s="93"/>
      <c r="U102" s="9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3"/>
      <c r="R103" s="93"/>
      <c r="S103" s="93"/>
      <c r="T103" s="93"/>
      <c r="U103" s="9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3"/>
      <c r="R104" s="93"/>
      <c r="S104" s="93"/>
      <c r="T104" s="93"/>
      <c r="U104" s="9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3"/>
      <c r="R105" s="93"/>
      <c r="S105" s="93"/>
      <c r="T105" s="93"/>
      <c r="U105" s="9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3"/>
      <c r="R106" s="93"/>
      <c r="S106" s="93"/>
      <c r="T106" s="93"/>
      <c r="U106" s="9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3"/>
      <c r="R107" s="93"/>
      <c r="S107" s="93"/>
      <c r="T107" s="93"/>
      <c r="U107" s="9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3"/>
      <c r="R108" s="93"/>
      <c r="S108" s="93"/>
      <c r="T108" s="93"/>
      <c r="U108" s="9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3"/>
      <c r="R109" s="93"/>
      <c r="S109" s="93"/>
      <c r="T109" s="93"/>
      <c r="U109" s="9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3"/>
      <c r="R110" s="93"/>
      <c r="S110" s="93"/>
      <c r="T110" s="93"/>
      <c r="U110" s="9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3"/>
      <c r="R111" s="93"/>
      <c r="S111" s="93"/>
      <c r="T111" s="93"/>
      <c r="U111" s="9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3"/>
      <c r="R112" s="93"/>
      <c r="S112" s="93"/>
      <c r="T112" s="93"/>
      <c r="U112" s="9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3"/>
      <c r="R113" s="93"/>
      <c r="S113" s="93"/>
      <c r="T113" s="93"/>
      <c r="U113" s="9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3"/>
      <c r="R114" s="93"/>
      <c r="S114" s="93"/>
      <c r="T114" s="93"/>
      <c r="U114" s="9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3"/>
      <c r="R115" s="93"/>
      <c r="S115" s="93"/>
      <c r="T115" s="93"/>
      <c r="U115" s="9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3"/>
      <c r="R116" s="93"/>
      <c r="S116" s="93"/>
      <c r="T116" s="93"/>
      <c r="U116" s="9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3"/>
      <c r="R117" s="93"/>
      <c r="S117" s="93"/>
      <c r="T117" s="93"/>
      <c r="U117" s="9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3"/>
      <c r="R118" s="93"/>
      <c r="S118" s="93"/>
      <c r="T118" s="93"/>
      <c r="U118" s="9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3"/>
      <c r="R119" s="93"/>
      <c r="S119" s="93"/>
      <c r="T119" s="93"/>
      <c r="U119" s="9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3"/>
      <c r="R120" s="93"/>
      <c r="S120" s="93"/>
      <c r="T120" s="93"/>
      <c r="U120" s="9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3"/>
      <c r="R121" s="93"/>
      <c r="S121" s="93"/>
      <c r="T121" s="93"/>
      <c r="U121" s="9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3"/>
      <c r="R122" s="93"/>
      <c r="S122" s="93"/>
      <c r="T122" s="93"/>
      <c r="U122" s="9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3"/>
      <c r="R123" s="93"/>
      <c r="S123" s="93"/>
      <c r="T123" s="93"/>
      <c r="U123" s="9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3"/>
      <c r="R124" s="93"/>
      <c r="S124" s="93"/>
      <c r="T124" s="93"/>
      <c r="U124" s="9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3"/>
      <c r="R125" s="93"/>
      <c r="S125" s="93"/>
      <c r="T125" s="93"/>
      <c r="U125" s="9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3"/>
      <c r="R126" s="93"/>
      <c r="S126" s="93"/>
      <c r="T126" s="93"/>
      <c r="U126" s="9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3"/>
      <c r="R127" s="93"/>
      <c r="S127" s="93"/>
      <c r="T127" s="93"/>
      <c r="U127" s="9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3"/>
      <c r="R128" s="93"/>
      <c r="S128" s="93"/>
      <c r="T128" s="93"/>
      <c r="U128" s="9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3"/>
      <c r="R129" s="93"/>
      <c r="S129" s="93"/>
      <c r="T129" s="93"/>
      <c r="U129" s="9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3"/>
      <c r="R130" s="93"/>
      <c r="S130" s="93"/>
      <c r="T130" s="93"/>
      <c r="U130" s="9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3"/>
      <c r="R131" s="93"/>
      <c r="S131" s="93"/>
      <c r="T131" s="93"/>
      <c r="U131" s="9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3"/>
      <c r="R132" s="93"/>
      <c r="S132" s="93"/>
      <c r="T132" s="93"/>
      <c r="U132" s="9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3"/>
      <c r="R133" s="93"/>
      <c r="S133" s="93"/>
      <c r="T133" s="93"/>
      <c r="U133" s="9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3"/>
      <c r="R134" s="93"/>
      <c r="S134" s="93"/>
      <c r="T134" s="93"/>
      <c r="U134" s="9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3"/>
      <c r="R135" s="93"/>
      <c r="S135" s="93"/>
      <c r="T135" s="93"/>
      <c r="U135" s="9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3"/>
      <c r="R136" s="93"/>
      <c r="S136" s="93"/>
      <c r="T136" s="93"/>
      <c r="U136" s="9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3"/>
      <c r="R137" s="93"/>
      <c r="S137" s="93"/>
      <c r="T137" s="93"/>
      <c r="U137" s="9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3"/>
      <c r="R138" s="93"/>
      <c r="S138" s="93"/>
      <c r="T138" s="93"/>
      <c r="U138" s="9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3"/>
      <c r="R139" s="93"/>
      <c r="S139" s="93"/>
      <c r="T139" s="93"/>
      <c r="U139" s="9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3"/>
      <c r="R140" s="93"/>
      <c r="S140" s="93"/>
      <c r="T140" s="93"/>
      <c r="U140" s="9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3"/>
      <c r="R141" s="93"/>
      <c r="S141" s="93"/>
      <c r="T141" s="93"/>
      <c r="U141" s="93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3"/>
      <c r="R142" s="93"/>
      <c r="S142" s="93"/>
      <c r="T142" s="93"/>
      <c r="U142" s="93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93"/>
      <c r="R155" s="93"/>
      <c r="S155" s="93"/>
      <c r="T155" s="93"/>
      <c r="U155" s="93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3"/>
      <c r="R156" s="93"/>
      <c r="S156" s="93"/>
      <c r="T156" s="93"/>
      <c r="U156" s="93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3"/>
      <c r="R157" s="93"/>
      <c r="S157" s="93"/>
      <c r="T157" s="93"/>
      <c r="U157" s="93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3"/>
      <c r="R158" s="93"/>
      <c r="S158" s="93"/>
      <c r="T158" s="93"/>
      <c r="U158" s="93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93"/>
      <c r="R170" s="93"/>
      <c r="S170" s="93"/>
      <c r="T170" s="93"/>
      <c r="U170" s="93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3"/>
      <c r="R171" s="93"/>
      <c r="S171" s="93"/>
      <c r="T171" s="93"/>
      <c r="U171" s="9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3"/>
      <c r="R172" s="93"/>
      <c r="S172" s="93"/>
      <c r="T172" s="93"/>
      <c r="U172" s="9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3"/>
      <c r="R173" s="93"/>
      <c r="S173" s="93"/>
      <c r="T173" s="93"/>
      <c r="U173" s="9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3"/>
      <c r="R174" s="93"/>
      <c r="S174" s="93"/>
      <c r="T174" s="93"/>
      <c r="U174" s="9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3"/>
      <c r="R175" s="93"/>
      <c r="S175" s="93"/>
      <c r="T175" s="93"/>
      <c r="U175" s="9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3"/>
      <c r="R176" s="93"/>
      <c r="S176" s="93"/>
      <c r="T176" s="93"/>
      <c r="U176" s="9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3"/>
      <c r="R177" s="93"/>
      <c r="S177" s="93"/>
      <c r="T177" s="93"/>
      <c r="U177" s="93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3"/>
      <c r="R178" s="93"/>
      <c r="S178" s="93"/>
      <c r="T178" s="93"/>
      <c r="U178" s="93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3"/>
      <c r="R179" s="93"/>
      <c r="S179" s="93"/>
      <c r="T179" s="93"/>
      <c r="U179" s="93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3"/>
      <c r="R180" s="93"/>
      <c r="S180" s="93"/>
      <c r="T180" s="93"/>
      <c r="U180" s="93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3"/>
      <c r="R181" s="93"/>
      <c r="S181" s="93"/>
      <c r="T181" s="93"/>
      <c r="U181" s="93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3"/>
      <c r="R182" s="93"/>
      <c r="S182" s="93"/>
      <c r="T182" s="93"/>
      <c r="U182" s="93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3"/>
      <c r="R183" s="93"/>
      <c r="S183" s="93"/>
      <c r="T183" s="93"/>
      <c r="U183" s="9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3"/>
      <c r="R184" s="93"/>
      <c r="S184" s="93"/>
      <c r="T184" s="93"/>
      <c r="U184" s="93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3"/>
      <c r="R185" s="93"/>
      <c r="S185" s="93"/>
      <c r="T185" s="93"/>
      <c r="U185" s="93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3"/>
      <c r="R186" s="93"/>
      <c r="S186" s="93"/>
      <c r="T186" s="93"/>
      <c r="U186" s="93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3"/>
      <c r="R187" s="93"/>
      <c r="S187" s="93"/>
      <c r="T187" s="93"/>
      <c r="U187" s="93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3"/>
      <c r="R188" s="93"/>
      <c r="S188" s="93"/>
      <c r="T188" s="93"/>
      <c r="U188" s="93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"/>
  <sheetViews>
    <sheetView zoomScale="97" zoomScaleNormal="97" workbookViewId="0"/>
  </sheetViews>
  <sheetFormatPr defaultRowHeight="15" x14ac:dyDescent="0.2"/>
  <cols>
    <col min="1" max="1" width="0.7109375" style="122" customWidth="1"/>
    <col min="2" max="2" width="7.7109375" style="179" customWidth="1"/>
    <col min="3" max="3" width="12.28515625" style="180" customWidth="1"/>
    <col min="4" max="4" width="5.85546875" style="179" customWidth="1"/>
    <col min="5" max="7" width="5.7109375" style="181" customWidth="1"/>
    <col min="8" max="8" width="10.7109375" style="181" customWidth="1"/>
    <col min="9" max="9" width="0.5703125" style="181" customWidth="1"/>
    <col min="10" max="12" width="5.7109375" style="181" customWidth="1"/>
    <col min="13" max="13" width="10.7109375" style="181" customWidth="1"/>
    <col min="14" max="16" width="5.7109375" style="181" customWidth="1"/>
    <col min="17" max="17" width="10.5703125" style="181" customWidth="1"/>
    <col min="18" max="20" width="3.7109375" style="182" customWidth="1"/>
    <col min="21" max="21" width="40.42578125" style="122" customWidth="1"/>
    <col min="22" max="22" width="69.85546875" style="122" customWidth="1"/>
    <col min="23" max="23" width="19.28515625" style="122" customWidth="1"/>
    <col min="24" max="24" width="20.5703125" style="122" customWidth="1"/>
    <col min="25" max="16384" width="9.140625" style="122"/>
  </cols>
  <sheetData>
    <row r="1" spans="1:25" ht="23.1" customHeight="1" x14ac:dyDescent="0.3">
      <c r="A1" s="35"/>
      <c r="B1" s="116" t="s">
        <v>93</v>
      </c>
      <c r="C1" s="117"/>
      <c r="D1" s="118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20"/>
      <c r="S1" s="120"/>
      <c r="T1" s="120"/>
      <c r="U1" s="121"/>
      <c r="V1" s="8"/>
      <c r="W1" s="8"/>
      <c r="X1" s="8"/>
    </row>
    <row r="2" spans="1:25" s="129" customFormat="1" ht="20.100000000000001" customHeight="1" x14ac:dyDescent="0.25">
      <c r="A2" s="123"/>
      <c r="B2" s="124" t="s">
        <v>75</v>
      </c>
      <c r="C2" s="125"/>
      <c r="D2" s="126" t="s">
        <v>76</v>
      </c>
      <c r="E2" s="127"/>
      <c r="F2" s="91"/>
      <c r="G2" s="91"/>
      <c r="H2" s="11"/>
      <c r="I2" s="91"/>
      <c r="J2" s="11"/>
      <c r="K2" s="91"/>
      <c r="L2" s="11"/>
      <c r="M2" s="91"/>
      <c r="N2" s="91"/>
      <c r="O2" s="11"/>
      <c r="P2" s="91"/>
      <c r="Q2" s="65"/>
      <c r="R2" s="11"/>
      <c r="S2" s="11"/>
      <c r="T2" s="11"/>
      <c r="U2" s="27"/>
      <c r="V2" s="128"/>
      <c r="W2" s="128"/>
      <c r="X2" s="128"/>
      <c r="Y2" s="128"/>
    </row>
    <row r="3" spans="1:25" s="129" customFormat="1" ht="15" customHeight="1" x14ac:dyDescent="0.25">
      <c r="A3" s="123"/>
      <c r="B3" s="25" t="s">
        <v>94</v>
      </c>
      <c r="C3" s="130" t="s">
        <v>12</v>
      </c>
      <c r="D3" s="131"/>
      <c r="E3" s="132"/>
      <c r="F3" s="131"/>
      <c r="G3" s="131"/>
      <c r="H3" s="133"/>
      <c r="I3" s="134"/>
      <c r="J3" s="135" t="s">
        <v>14</v>
      </c>
      <c r="K3" s="136"/>
      <c r="L3" s="137"/>
      <c r="M3" s="133"/>
      <c r="N3" s="135" t="s">
        <v>15</v>
      </c>
      <c r="O3" s="136"/>
      <c r="P3" s="17"/>
      <c r="Q3" s="133"/>
      <c r="R3" s="138" t="s">
        <v>95</v>
      </c>
      <c r="S3" s="131"/>
      <c r="T3" s="133"/>
      <c r="U3" s="139" t="s">
        <v>96</v>
      </c>
      <c r="V3" s="128"/>
      <c r="W3" s="128"/>
      <c r="X3" s="128"/>
      <c r="Y3" s="128"/>
    </row>
    <row r="4" spans="1:25" s="141" customFormat="1" ht="15" customHeight="1" x14ac:dyDescent="0.25">
      <c r="A4" s="123"/>
      <c r="B4" s="18" t="s">
        <v>0</v>
      </c>
      <c r="C4" s="16" t="s">
        <v>1</v>
      </c>
      <c r="D4" s="18" t="s">
        <v>4</v>
      </c>
      <c r="E4" s="18" t="s">
        <v>41</v>
      </c>
      <c r="F4" s="18" t="s">
        <v>36</v>
      </c>
      <c r="G4" s="15" t="s">
        <v>31</v>
      </c>
      <c r="H4" s="18" t="s">
        <v>97</v>
      </c>
      <c r="I4" s="30"/>
      <c r="J4" s="18" t="s">
        <v>41</v>
      </c>
      <c r="K4" s="18" t="s">
        <v>36</v>
      </c>
      <c r="L4" s="140" t="s">
        <v>31</v>
      </c>
      <c r="M4" s="18" t="s">
        <v>97</v>
      </c>
      <c r="N4" s="18" t="s">
        <v>41</v>
      </c>
      <c r="O4" s="18" t="s">
        <v>36</v>
      </c>
      <c r="P4" s="18" t="s">
        <v>31</v>
      </c>
      <c r="Q4" s="18" t="s">
        <v>97</v>
      </c>
      <c r="R4" s="15">
        <v>1</v>
      </c>
      <c r="S4" s="17">
        <v>2</v>
      </c>
      <c r="T4" s="18">
        <v>3</v>
      </c>
      <c r="U4" s="133"/>
      <c r="V4" s="128"/>
      <c r="W4" s="128"/>
      <c r="X4" s="128"/>
      <c r="Y4" s="128"/>
    </row>
    <row r="5" spans="1:25" s="141" customFormat="1" ht="15" customHeight="1" x14ac:dyDescent="0.25">
      <c r="A5" s="123"/>
      <c r="B5" s="25">
        <v>2010</v>
      </c>
      <c r="C5" s="77" t="s">
        <v>78</v>
      </c>
      <c r="D5" s="25" t="s">
        <v>85</v>
      </c>
      <c r="E5" s="25">
        <v>26</v>
      </c>
      <c r="F5" s="25">
        <v>8</v>
      </c>
      <c r="G5" s="25">
        <v>18</v>
      </c>
      <c r="H5" s="32">
        <f>PRODUCT(F5/E5)</f>
        <v>0.30769230769230771</v>
      </c>
      <c r="I5" s="30"/>
      <c r="J5" s="25"/>
      <c r="K5" s="25"/>
      <c r="L5" s="25"/>
      <c r="M5" s="32"/>
      <c r="N5" s="25">
        <v>4</v>
      </c>
      <c r="O5" s="25">
        <v>3</v>
      </c>
      <c r="P5" s="25">
        <v>1</v>
      </c>
      <c r="Q5" s="32">
        <f>PRODUCT(O5/N5)</f>
        <v>0.75</v>
      </c>
      <c r="R5" s="27"/>
      <c r="S5" s="29"/>
      <c r="T5" s="25"/>
      <c r="U5" s="139" t="s">
        <v>98</v>
      </c>
      <c r="V5" s="128"/>
      <c r="W5" s="128"/>
      <c r="X5" s="128"/>
      <c r="Y5" s="128"/>
    </row>
    <row r="6" spans="1:25" s="141" customFormat="1" ht="15" customHeight="1" x14ac:dyDescent="0.25">
      <c r="A6" s="123"/>
      <c r="B6" s="25">
        <v>2011</v>
      </c>
      <c r="C6" s="77" t="s">
        <v>78</v>
      </c>
      <c r="D6" s="25" t="s">
        <v>77</v>
      </c>
      <c r="E6" s="25">
        <v>26</v>
      </c>
      <c r="F6" s="25">
        <v>8</v>
      </c>
      <c r="G6" s="25">
        <v>18</v>
      </c>
      <c r="H6" s="32">
        <f>PRODUCT(F6/E6)</f>
        <v>0.30769230769230771</v>
      </c>
      <c r="I6" s="30"/>
      <c r="J6" s="25"/>
      <c r="K6" s="25"/>
      <c r="L6" s="25"/>
      <c r="M6" s="32"/>
      <c r="N6" s="25"/>
      <c r="O6" s="25"/>
      <c r="P6" s="25"/>
      <c r="Q6" s="25"/>
      <c r="R6" s="27"/>
      <c r="S6" s="29"/>
      <c r="T6" s="25"/>
      <c r="U6" s="139"/>
      <c r="V6" s="128"/>
      <c r="W6" s="128"/>
      <c r="X6" s="128"/>
      <c r="Y6" s="128"/>
    </row>
    <row r="7" spans="1:25" s="141" customFormat="1" ht="15" customHeight="1" x14ac:dyDescent="0.25">
      <c r="A7" s="123"/>
      <c r="B7" s="25">
        <v>2012</v>
      </c>
      <c r="C7" s="77" t="s">
        <v>78</v>
      </c>
      <c r="D7" s="25" t="s">
        <v>70</v>
      </c>
      <c r="E7" s="25">
        <v>8</v>
      </c>
      <c r="F7" s="25">
        <v>3</v>
      </c>
      <c r="G7" s="25">
        <v>5</v>
      </c>
      <c r="H7" s="32">
        <f>PRODUCT(F7/E7)</f>
        <v>0.375</v>
      </c>
      <c r="I7" s="30"/>
      <c r="J7" s="25"/>
      <c r="K7" s="25"/>
      <c r="L7" s="25"/>
      <c r="M7" s="32"/>
      <c r="N7" s="25">
        <v>8</v>
      </c>
      <c r="O7" s="25">
        <v>4</v>
      </c>
      <c r="P7" s="25">
        <v>4</v>
      </c>
      <c r="Q7" s="32">
        <f>PRODUCT(O7/N7)</f>
        <v>0.5</v>
      </c>
      <c r="R7" s="27"/>
      <c r="S7" s="29"/>
      <c r="T7" s="25"/>
      <c r="U7" s="139" t="s">
        <v>99</v>
      </c>
      <c r="V7" s="128"/>
      <c r="W7" s="128"/>
      <c r="X7" s="128"/>
      <c r="Y7" s="128"/>
    </row>
    <row r="8" spans="1:25" s="141" customFormat="1" ht="15" customHeight="1" x14ac:dyDescent="0.25">
      <c r="A8" s="123"/>
      <c r="B8" s="25">
        <v>2019</v>
      </c>
      <c r="C8" s="77" t="s">
        <v>145</v>
      </c>
      <c r="D8" s="25" t="s">
        <v>66</v>
      </c>
      <c r="E8" s="25">
        <v>23</v>
      </c>
      <c r="F8" s="25">
        <v>12</v>
      </c>
      <c r="G8" s="25">
        <v>11</v>
      </c>
      <c r="H8" s="32">
        <f>PRODUCT(F8/E8)</f>
        <v>0.52173913043478259</v>
      </c>
      <c r="I8" s="30"/>
      <c r="J8" s="25">
        <v>3</v>
      </c>
      <c r="K8" s="25">
        <v>0</v>
      </c>
      <c r="L8" s="25">
        <v>3</v>
      </c>
      <c r="M8" s="32">
        <v>0</v>
      </c>
      <c r="N8" s="25"/>
      <c r="O8" s="25"/>
      <c r="P8" s="25"/>
      <c r="Q8" s="25"/>
      <c r="R8" s="27"/>
      <c r="S8" s="29"/>
      <c r="T8" s="25"/>
      <c r="U8" s="139"/>
      <c r="V8" s="128"/>
      <c r="W8" s="128"/>
      <c r="X8" s="128"/>
      <c r="Y8" s="128"/>
    </row>
    <row r="9" spans="1:25" s="141" customFormat="1" ht="15" customHeight="1" x14ac:dyDescent="0.25">
      <c r="A9" s="123"/>
      <c r="B9" s="142" t="s">
        <v>7</v>
      </c>
      <c r="C9" s="22"/>
      <c r="D9" s="143"/>
      <c r="E9" s="140">
        <f>SUM(E5:E8)</f>
        <v>83</v>
      </c>
      <c r="F9" s="140">
        <f>SUM(F5:F8)</f>
        <v>31</v>
      </c>
      <c r="G9" s="140">
        <f>SUM(G5:G8)</f>
        <v>52</v>
      </c>
      <c r="H9" s="144">
        <f>PRODUCT(F9/E9)</f>
        <v>0.37349397590361444</v>
      </c>
      <c r="I9" s="30"/>
      <c r="J9" s="140">
        <f>SUM(J5:J8)</f>
        <v>3</v>
      </c>
      <c r="K9" s="140">
        <f>SUM(K5:K8)</f>
        <v>0</v>
      </c>
      <c r="L9" s="140">
        <f>SUM(L5:L8)</f>
        <v>3</v>
      </c>
      <c r="M9" s="144">
        <v>0</v>
      </c>
      <c r="N9" s="140">
        <f>SUM(N5:N8)</f>
        <v>12</v>
      </c>
      <c r="O9" s="140">
        <f>SUM(O5:O8)</f>
        <v>7</v>
      </c>
      <c r="P9" s="140">
        <f>SUM(P5:P8)</f>
        <v>5</v>
      </c>
      <c r="Q9" s="144">
        <f>PRODUCT(O9/N9)</f>
        <v>0.58333333333333337</v>
      </c>
      <c r="R9" s="140">
        <f>SUM(R5:R8)</f>
        <v>0</v>
      </c>
      <c r="S9" s="140">
        <f>SUM(S5:S8)</f>
        <v>0</v>
      </c>
      <c r="T9" s="140">
        <f>SUM(T5:T8)</f>
        <v>0</v>
      </c>
      <c r="U9" s="139"/>
      <c r="V9" s="128"/>
      <c r="W9" s="128"/>
      <c r="X9" s="128"/>
      <c r="Y9" s="128"/>
    </row>
    <row r="10" spans="1:25" s="129" customFormat="1" ht="15" customHeight="1" x14ac:dyDescent="0.25">
      <c r="A10" s="123"/>
      <c r="B10" s="145"/>
      <c r="C10" s="146"/>
      <c r="D10" s="147"/>
      <c r="E10" s="147"/>
      <c r="F10" s="147"/>
      <c r="G10" s="147"/>
      <c r="H10" s="147"/>
      <c r="I10" s="148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9"/>
      <c r="V10" s="128"/>
      <c r="W10" s="128"/>
      <c r="X10" s="128"/>
      <c r="Y10" s="128"/>
    </row>
    <row r="11" spans="1:25" s="141" customFormat="1" ht="15" customHeight="1" x14ac:dyDescent="0.25">
      <c r="A11" s="123"/>
      <c r="B11" s="138" t="s">
        <v>24</v>
      </c>
      <c r="C11" s="150"/>
      <c r="D11" s="151"/>
      <c r="E11" s="136" t="s">
        <v>41</v>
      </c>
      <c r="F11" s="136" t="s">
        <v>36</v>
      </c>
      <c r="G11" s="133" t="s">
        <v>31</v>
      </c>
      <c r="H11" s="136" t="s">
        <v>97</v>
      </c>
      <c r="I11" s="24"/>
      <c r="J11" s="152" t="s">
        <v>100</v>
      </c>
      <c r="K11" s="143"/>
      <c r="L11" s="143"/>
      <c r="M11" s="18" t="s">
        <v>101</v>
      </c>
      <c r="N11" s="18" t="s">
        <v>41</v>
      </c>
      <c r="O11" s="18" t="s">
        <v>36</v>
      </c>
      <c r="P11" s="18" t="s">
        <v>31</v>
      </c>
      <c r="Q11" s="18" t="s">
        <v>97</v>
      </c>
      <c r="R11" s="153"/>
      <c r="S11" s="68"/>
      <c r="T11" s="154"/>
      <c r="U11" s="155"/>
      <c r="V11" s="128"/>
      <c r="W11" s="128"/>
      <c r="X11" s="128"/>
      <c r="Y11" s="128"/>
    </row>
    <row r="12" spans="1:25" s="141" customFormat="1" ht="15" customHeight="1" x14ac:dyDescent="0.2">
      <c r="A12" s="123"/>
      <c r="B12" s="156" t="s">
        <v>12</v>
      </c>
      <c r="C12" s="65"/>
      <c r="D12" s="157"/>
      <c r="E12" s="25">
        <f>PRODUCT(E9)</f>
        <v>83</v>
      </c>
      <c r="F12" s="25">
        <f>PRODUCT(F9)</f>
        <v>31</v>
      </c>
      <c r="G12" s="25">
        <f>PRODUCT(G9)</f>
        <v>52</v>
      </c>
      <c r="H12" s="32">
        <f>PRODUCT(F12/E12)</f>
        <v>0.37349397590361444</v>
      </c>
      <c r="I12" s="24"/>
      <c r="J12" s="156" t="s">
        <v>52</v>
      </c>
      <c r="K12" s="65"/>
      <c r="L12" s="65"/>
      <c r="M12" s="158" t="s">
        <v>146</v>
      </c>
      <c r="N12" s="25">
        <v>3</v>
      </c>
      <c r="O12" s="25">
        <v>0</v>
      </c>
      <c r="P12" s="25">
        <v>3</v>
      </c>
      <c r="Q12" s="32">
        <v>0</v>
      </c>
      <c r="R12" s="159"/>
      <c r="S12" s="160"/>
      <c r="T12" s="161"/>
      <c r="U12" s="162"/>
      <c r="V12" s="128"/>
      <c r="W12" s="128"/>
      <c r="X12" s="128"/>
      <c r="Y12" s="128"/>
    </row>
    <row r="13" spans="1:25" s="141" customFormat="1" ht="15" customHeight="1" x14ac:dyDescent="0.2">
      <c r="A13" s="123"/>
      <c r="B13" s="163" t="s">
        <v>14</v>
      </c>
      <c r="C13" s="164"/>
      <c r="D13" s="165"/>
      <c r="E13" s="25">
        <f>PRODUCT(J9)</f>
        <v>3</v>
      </c>
      <c r="F13" s="25">
        <f>PRODUCT(K9)</f>
        <v>0</v>
      </c>
      <c r="G13" s="25">
        <f>PRODUCT(L9)</f>
        <v>3</v>
      </c>
      <c r="H13" s="28">
        <f>PRODUCT(M9)</f>
        <v>0</v>
      </c>
      <c r="I13" s="24"/>
      <c r="J13" s="166" t="s">
        <v>53</v>
      </c>
      <c r="K13" s="167"/>
      <c r="L13" s="167"/>
      <c r="M13" s="158"/>
      <c r="N13" s="25"/>
      <c r="O13" s="25"/>
      <c r="P13" s="25"/>
      <c r="Q13" s="32"/>
      <c r="R13" s="159"/>
      <c r="S13" s="168"/>
      <c r="T13" s="169"/>
      <c r="U13" s="170"/>
      <c r="V13" s="128"/>
      <c r="W13" s="128"/>
      <c r="X13" s="128"/>
      <c r="Y13" s="128"/>
    </row>
    <row r="14" spans="1:25" s="141" customFormat="1" ht="15" customHeight="1" x14ac:dyDescent="0.2">
      <c r="A14" s="123"/>
      <c r="B14" s="156" t="s">
        <v>15</v>
      </c>
      <c r="C14" s="65"/>
      <c r="D14" s="157"/>
      <c r="E14" s="25">
        <f>SUM(N9)</f>
        <v>12</v>
      </c>
      <c r="F14" s="25">
        <f>SUM(O9)</f>
        <v>7</v>
      </c>
      <c r="G14" s="25">
        <f>SUM(P9)</f>
        <v>5</v>
      </c>
      <c r="H14" s="32">
        <f>PRODUCT(F14/E14)</f>
        <v>0.58333333333333337</v>
      </c>
      <c r="I14" s="24"/>
      <c r="J14" s="156" t="s">
        <v>55</v>
      </c>
      <c r="K14" s="65"/>
      <c r="L14" s="11"/>
      <c r="M14" s="158"/>
      <c r="N14" s="25"/>
      <c r="O14" s="25"/>
      <c r="P14" s="25"/>
      <c r="Q14" s="32"/>
      <c r="R14" s="159"/>
      <c r="S14" s="160"/>
      <c r="T14" s="169"/>
      <c r="U14" s="170"/>
      <c r="V14" s="128"/>
      <c r="W14" s="128"/>
      <c r="X14" s="128"/>
      <c r="Y14" s="128"/>
    </row>
    <row r="15" spans="1:25" s="141" customFormat="1" ht="15" customHeight="1" x14ac:dyDescent="0.2">
      <c r="A15" s="123"/>
      <c r="B15" s="68" t="s">
        <v>25</v>
      </c>
      <c r="C15" s="20"/>
      <c r="D15" s="106"/>
      <c r="E15" s="18">
        <f>SUM(E12:E14)</f>
        <v>98</v>
      </c>
      <c r="F15" s="18">
        <f>SUM(F12:F14)</f>
        <v>38</v>
      </c>
      <c r="G15" s="18">
        <f>SUM(G12:G14)</f>
        <v>60</v>
      </c>
      <c r="H15" s="33">
        <f>PRODUCT(F15/E15)</f>
        <v>0.38775510204081631</v>
      </c>
      <c r="I15" s="24"/>
      <c r="J15" s="68" t="s">
        <v>25</v>
      </c>
      <c r="K15" s="106"/>
      <c r="L15" s="106"/>
      <c r="M15" s="18"/>
      <c r="N15" s="18">
        <v>3</v>
      </c>
      <c r="O15" s="18">
        <v>0</v>
      </c>
      <c r="P15" s="18">
        <v>3</v>
      </c>
      <c r="Q15" s="33">
        <v>0</v>
      </c>
      <c r="R15" s="171"/>
      <c r="S15" s="68"/>
      <c r="T15" s="106"/>
      <c r="U15" s="172"/>
      <c r="V15" s="128"/>
      <c r="W15" s="128"/>
      <c r="X15" s="128"/>
      <c r="Y15" s="128"/>
    </row>
    <row r="16" spans="1:25" s="174" customFormat="1" ht="15" customHeight="1" x14ac:dyDescent="0.2">
      <c r="A16" s="123"/>
      <c r="B16" s="123"/>
      <c r="C16" s="58"/>
      <c r="D16" s="123"/>
      <c r="E16" s="123"/>
      <c r="F16" s="123"/>
      <c r="G16" s="123"/>
      <c r="H16" s="123"/>
      <c r="I16" s="173"/>
      <c r="J16" s="123"/>
      <c r="K16" s="123"/>
      <c r="L16" s="123"/>
      <c r="M16" s="24"/>
      <c r="N16" s="123"/>
      <c r="O16" s="24"/>
      <c r="P16" s="24"/>
      <c r="Q16" s="24"/>
      <c r="R16" s="123"/>
      <c r="S16" s="123"/>
      <c r="T16" s="123"/>
      <c r="U16" s="128"/>
      <c r="V16" s="128"/>
      <c r="W16" s="128"/>
      <c r="X16" s="128"/>
      <c r="Y16" s="128"/>
    </row>
    <row r="17" spans="1:25" s="174" customFormat="1" ht="15" customHeight="1" x14ac:dyDescent="0.2">
      <c r="A17" s="123"/>
      <c r="B17" s="123" t="s">
        <v>102</v>
      </c>
      <c r="C17" s="58" t="s">
        <v>103</v>
      </c>
      <c r="D17" s="123"/>
      <c r="E17" s="123"/>
      <c r="F17" s="123"/>
      <c r="G17" s="123"/>
      <c r="H17" s="123"/>
      <c r="I17" s="123"/>
      <c r="J17" s="123"/>
      <c r="K17" s="123"/>
      <c r="L17" s="123"/>
      <c r="M17" s="24"/>
      <c r="N17" s="123"/>
      <c r="O17" s="24"/>
      <c r="P17" s="24"/>
      <c r="Q17" s="24"/>
      <c r="R17" s="123"/>
      <c r="S17" s="123"/>
      <c r="T17" s="123"/>
      <c r="U17" s="128"/>
      <c r="V17" s="128"/>
      <c r="W17" s="128"/>
      <c r="X17" s="128"/>
      <c r="Y17" s="128"/>
    </row>
    <row r="18" spans="1:25" s="174" customFormat="1" ht="15" customHeight="1" x14ac:dyDescent="0.2">
      <c r="A18" s="123"/>
      <c r="B18" s="123"/>
      <c r="C18" s="58"/>
      <c r="D18" s="123"/>
      <c r="E18" s="123"/>
      <c r="F18" s="123"/>
      <c r="G18" s="123"/>
      <c r="H18" s="123"/>
      <c r="I18" s="123"/>
      <c r="J18" s="123"/>
      <c r="K18" s="123"/>
      <c r="L18" s="123"/>
      <c r="M18" s="24"/>
      <c r="N18" s="123"/>
      <c r="O18" s="24"/>
      <c r="P18" s="24"/>
      <c r="Q18" s="24"/>
      <c r="R18" s="123"/>
      <c r="S18" s="123"/>
      <c r="T18" s="123"/>
      <c r="U18" s="128"/>
      <c r="V18" s="128"/>
      <c r="W18" s="128"/>
      <c r="X18" s="128"/>
      <c r="Y18" s="128"/>
    </row>
    <row r="19" spans="1:25" s="174" customFormat="1" ht="15" customHeight="1" x14ac:dyDescent="0.2">
      <c r="A19" s="123"/>
      <c r="B19" s="123"/>
      <c r="C19" s="58"/>
      <c r="D19" s="123"/>
      <c r="E19" s="123"/>
      <c r="F19" s="123"/>
      <c r="G19" s="123"/>
      <c r="H19" s="123"/>
      <c r="I19" s="123"/>
      <c r="J19" s="123"/>
      <c r="K19" s="123"/>
      <c r="L19" s="123"/>
      <c r="M19" s="24"/>
      <c r="N19" s="123"/>
      <c r="O19" s="24"/>
      <c r="P19" s="24"/>
      <c r="Q19" s="24"/>
      <c r="R19" s="123"/>
      <c r="S19" s="123"/>
      <c r="T19" s="123"/>
      <c r="U19" s="128"/>
      <c r="V19" s="128"/>
      <c r="W19" s="128"/>
      <c r="X19" s="128"/>
      <c r="Y19" s="128"/>
    </row>
    <row r="20" spans="1:25" s="174" customFormat="1" ht="15" customHeight="1" x14ac:dyDescent="0.2">
      <c r="A20" s="123"/>
      <c r="B20" s="123"/>
      <c r="C20" s="58"/>
      <c r="D20" s="123"/>
      <c r="E20" s="123"/>
      <c r="F20" s="123"/>
      <c r="G20" s="123"/>
      <c r="H20" s="123"/>
      <c r="I20" s="123"/>
      <c r="J20" s="123"/>
      <c r="K20" s="123"/>
      <c r="L20" s="123"/>
      <c r="M20" s="24"/>
      <c r="N20" s="123"/>
      <c r="O20" s="24"/>
      <c r="P20" s="24"/>
      <c r="Q20" s="24"/>
      <c r="R20" s="123"/>
      <c r="S20" s="123"/>
      <c r="T20" s="123"/>
      <c r="U20" s="128"/>
      <c r="V20" s="128"/>
      <c r="W20" s="128"/>
      <c r="X20" s="128"/>
      <c r="Y20" s="128"/>
    </row>
    <row r="21" spans="1:25" s="178" customFormat="1" ht="15" customHeight="1" x14ac:dyDescent="0.2">
      <c r="A21" s="35"/>
      <c r="B21" s="175"/>
      <c r="C21" s="176"/>
      <c r="D21" s="175"/>
      <c r="E21" s="175"/>
      <c r="F21" s="175"/>
      <c r="G21" s="175"/>
      <c r="H21" s="175"/>
      <c r="I21" s="175"/>
      <c r="J21" s="175"/>
      <c r="K21" s="175"/>
      <c r="L21" s="175"/>
      <c r="M21" s="177"/>
      <c r="N21" s="175"/>
      <c r="O21" s="177"/>
      <c r="P21" s="177"/>
      <c r="Q21" s="177"/>
      <c r="R21" s="175"/>
      <c r="S21" s="175"/>
      <c r="T21" s="175"/>
      <c r="U21" s="8"/>
      <c r="V21" s="8"/>
      <c r="W21" s="8"/>
      <c r="X21" s="8"/>
      <c r="Y21" s="8"/>
    </row>
    <row r="22" spans="1:25" s="178" customFormat="1" ht="15" customHeight="1" x14ac:dyDescent="0.2">
      <c r="A22" s="35"/>
      <c r="B22" s="175"/>
      <c r="C22" s="176"/>
      <c r="D22" s="175"/>
      <c r="E22" s="175"/>
      <c r="F22" s="175"/>
      <c r="G22" s="175"/>
      <c r="H22" s="175"/>
      <c r="I22" s="175"/>
      <c r="J22" s="175"/>
      <c r="K22" s="175"/>
      <c r="L22" s="175"/>
      <c r="M22" s="177"/>
      <c r="N22" s="175"/>
      <c r="O22" s="177"/>
      <c r="P22" s="177"/>
      <c r="Q22" s="177"/>
      <c r="R22" s="175"/>
      <c r="S22" s="175"/>
      <c r="T22" s="175"/>
      <c r="U22" s="8"/>
      <c r="V22" s="8"/>
      <c r="W22" s="8"/>
      <c r="X22" s="8"/>
      <c r="Y22" s="8"/>
    </row>
    <row r="23" spans="1:25" s="178" customFormat="1" ht="15" customHeight="1" x14ac:dyDescent="0.2">
      <c r="A23" s="35"/>
      <c r="B23" s="175"/>
      <c r="C23" s="176"/>
      <c r="D23" s="175"/>
      <c r="E23" s="175"/>
      <c r="F23" s="175"/>
      <c r="G23" s="175"/>
      <c r="H23" s="175"/>
      <c r="I23" s="175"/>
      <c r="J23" s="175"/>
      <c r="K23" s="175"/>
      <c r="L23" s="175"/>
      <c r="M23" s="177"/>
      <c r="N23" s="175"/>
      <c r="O23" s="177"/>
      <c r="P23" s="177"/>
      <c r="Q23" s="177"/>
      <c r="R23" s="175"/>
      <c r="S23" s="175"/>
      <c r="T23" s="175"/>
      <c r="U23" s="8"/>
      <c r="V23" s="8"/>
      <c r="W23" s="8"/>
      <c r="X23" s="8"/>
      <c r="Y23" s="8"/>
    </row>
    <row r="24" spans="1:25" s="178" customFormat="1" ht="15" customHeight="1" x14ac:dyDescent="0.2">
      <c r="A24" s="35"/>
      <c r="B24" s="175"/>
      <c r="C24" s="176"/>
      <c r="D24" s="175"/>
      <c r="E24" s="175"/>
      <c r="F24" s="175"/>
      <c r="G24" s="175"/>
      <c r="H24" s="175"/>
      <c r="I24" s="175"/>
      <c r="J24" s="175"/>
      <c r="K24" s="175"/>
      <c r="L24" s="175"/>
      <c r="M24" s="177"/>
      <c r="N24" s="175"/>
      <c r="O24" s="177"/>
      <c r="P24" s="177"/>
      <c r="Q24" s="177"/>
      <c r="R24" s="175"/>
      <c r="S24" s="175"/>
      <c r="T24" s="175"/>
      <c r="U24" s="8"/>
      <c r="V24" s="8"/>
      <c r="W24" s="8"/>
      <c r="X24" s="8"/>
      <c r="Y24" s="8"/>
    </row>
    <row r="25" spans="1:25" s="178" customFormat="1" ht="15" customHeight="1" x14ac:dyDescent="0.2">
      <c r="A25" s="35"/>
      <c r="B25" s="175"/>
      <c r="C25" s="176"/>
      <c r="D25" s="175"/>
      <c r="E25" s="175"/>
      <c r="F25" s="175"/>
      <c r="G25" s="175"/>
      <c r="H25" s="175"/>
      <c r="I25" s="175"/>
      <c r="J25" s="175"/>
      <c r="K25" s="175"/>
      <c r="L25" s="175"/>
      <c r="M25" s="177"/>
      <c r="N25" s="175"/>
      <c r="O25" s="177"/>
      <c r="P25" s="177"/>
      <c r="Q25" s="177"/>
      <c r="R25" s="175"/>
      <c r="S25" s="175"/>
      <c r="T25" s="175"/>
      <c r="U25" s="8"/>
      <c r="V25" s="8"/>
      <c r="W25" s="8"/>
      <c r="X25" s="8"/>
      <c r="Y25" s="8"/>
    </row>
    <row r="26" spans="1:25" s="178" customFormat="1" ht="15" customHeight="1" x14ac:dyDescent="0.2">
      <c r="A26" s="35"/>
      <c r="B26" s="175"/>
      <c r="C26" s="176"/>
      <c r="D26" s="175"/>
      <c r="E26" s="175"/>
      <c r="F26" s="175"/>
      <c r="G26" s="175"/>
      <c r="H26" s="175"/>
      <c r="I26" s="175"/>
      <c r="J26" s="175"/>
      <c r="K26" s="175"/>
      <c r="L26" s="175"/>
      <c r="M26" s="177"/>
      <c r="N26" s="175"/>
      <c r="O26" s="177"/>
      <c r="P26" s="177"/>
      <c r="Q26" s="177"/>
      <c r="R26" s="175"/>
      <c r="S26" s="175"/>
      <c r="T26" s="175"/>
      <c r="U26" s="8"/>
      <c r="V26" s="8"/>
      <c r="W26" s="8"/>
      <c r="X26" s="8"/>
      <c r="Y26" s="8"/>
    </row>
    <row r="27" spans="1:25" s="178" customFormat="1" ht="15" customHeight="1" x14ac:dyDescent="0.2">
      <c r="A27" s="35"/>
      <c r="B27" s="175"/>
      <c r="C27" s="176"/>
      <c r="D27" s="175"/>
      <c r="E27" s="175"/>
      <c r="F27" s="175"/>
      <c r="G27" s="175"/>
      <c r="H27" s="175"/>
      <c r="I27" s="175"/>
      <c r="J27" s="175"/>
      <c r="K27" s="175"/>
      <c r="L27" s="175"/>
      <c r="M27" s="177"/>
      <c r="N27" s="175"/>
      <c r="O27" s="177"/>
      <c r="P27" s="177"/>
      <c r="Q27" s="177"/>
      <c r="R27" s="175"/>
      <c r="S27" s="175"/>
      <c r="T27" s="175"/>
      <c r="U27" s="8"/>
      <c r="V27" s="8"/>
      <c r="W27" s="8"/>
      <c r="X27" s="8"/>
      <c r="Y27" s="8"/>
    </row>
    <row r="28" spans="1:25" s="178" customFormat="1" ht="15" customHeight="1" x14ac:dyDescent="0.2">
      <c r="A28" s="35"/>
      <c r="B28" s="175"/>
      <c r="C28" s="176"/>
      <c r="D28" s="175"/>
      <c r="E28" s="175"/>
      <c r="F28" s="175"/>
      <c r="G28" s="175"/>
      <c r="H28" s="175"/>
      <c r="I28" s="175"/>
      <c r="J28" s="175"/>
      <c r="K28" s="175"/>
      <c r="L28" s="175"/>
      <c r="M28" s="177"/>
      <c r="N28" s="175"/>
      <c r="O28" s="177"/>
      <c r="P28" s="177"/>
      <c r="Q28" s="177"/>
      <c r="R28" s="175"/>
      <c r="S28" s="175"/>
      <c r="T28" s="175"/>
      <c r="U28" s="8"/>
      <c r="V28" s="8"/>
      <c r="W28" s="8"/>
      <c r="X28" s="8"/>
      <c r="Y28" s="8"/>
    </row>
    <row r="29" spans="1:25" s="178" customFormat="1" ht="15" customHeight="1" x14ac:dyDescent="0.2">
      <c r="A29" s="35"/>
      <c r="B29" s="175"/>
      <c r="C29" s="176"/>
      <c r="D29" s="175"/>
      <c r="E29" s="175"/>
      <c r="F29" s="175"/>
      <c r="G29" s="175"/>
      <c r="H29" s="175"/>
      <c r="I29" s="175"/>
      <c r="J29" s="175"/>
      <c r="K29" s="175"/>
      <c r="L29" s="175"/>
      <c r="M29" s="177"/>
      <c r="N29" s="175"/>
      <c r="O29" s="177"/>
      <c r="P29" s="177"/>
      <c r="Q29" s="177"/>
      <c r="R29" s="175"/>
      <c r="S29" s="175"/>
      <c r="T29" s="175"/>
      <c r="U29" s="8"/>
      <c r="V29" s="8"/>
      <c r="W29" s="8"/>
      <c r="X29" s="8"/>
      <c r="Y29" s="8"/>
    </row>
    <row r="30" spans="1:25" s="178" customFormat="1" ht="15" customHeight="1" x14ac:dyDescent="0.2">
      <c r="A30" s="35"/>
      <c r="B30" s="175"/>
      <c r="C30" s="176"/>
      <c r="D30" s="175"/>
      <c r="E30" s="175"/>
      <c r="F30" s="175"/>
      <c r="G30" s="175"/>
      <c r="H30" s="175"/>
      <c r="I30" s="175"/>
      <c r="J30" s="175"/>
      <c r="K30" s="175"/>
      <c r="L30" s="175"/>
      <c r="M30" s="177"/>
      <c r="N30" s="175"/>
      <c r="O30" s="177"/>
      <c r="P30" s="177"/>
      <c r="Q30" s="177"/>
      <c r="R30" s="175"/>
      <c r="S30" s="175"/>
      <c r="T30" s="175"/>
      <c r="U30" s="8"/>
      <c r="V30" s="8"/>
      <c r="W30" s="8"/>
      <c r="X30" s="8"/>
      <c r="Y30" s="8"/>
    </row>
    <row r="31" spans="1:25" s="178" customFormat="1" ht="15" customHeight="1" x14ac:dyDescent="0.2">
      <c r="A31" s="35"/>
      <c r="B31" s="175"/>
      <c r="C31" s="176"/>
      <c r="D31" s="175"/>
      <c r="E31" s="175"/>
      <c r="F31" s="175"/>
      <c r="G31" s="175"/>
      <c r="H31" s="175"/>
      <c r="I31" s="175"/>
      <c r="J31" s="175"/>
      <c r="K31" s="175"/>
      <c r="L31" s="175"/>
      <c r="M31" s="177"/>
      <c r="N31" s="175"/>
      <c r="O31" s="177"/>
      <c r="P31" s="177"/>
      <c r="Q31" s="177"/>
      <c r="R31" s="175"/>
      <c r="S31" s="175"/>
      <c r="T31" s="175"/>
      <c r="U31" s="8"/>
      <c r="V31" s="8"/>
      <c r="W31" s="8"/>
      <c r="X31" s="8"/>
      <c r="Y31" s="8"/>
    </row>
    <row r="32" spans="1:25" s="178" customFormat="1" ht="15" customHeight="1" x14ac:dyDescent="0.2">
      <c r="A32" s="35"/>
      <c r="B32" s="175"/>
      <c r="C32" s="176"/>
      <c r="D32" s="175"/>
      <c r="E32" s="175"/>
      <c r="F32" s="175"/>
      <c r="G32" s="175"/>
      <c r="H32" s="175"/>
      <c r="I32" s="175"/>
      <c r="J32" s="175"/>
      <c r="K32" s="175"/>
      <c r="L32" s="175"/>
      <c r="M32" s="177"/>
      <c r="N32" s="175"/>
      <c r="O32" s="177"/>
      <c r="P32" s="177"/>
      <c r="Q32" s="177"/>
      <c r="R32" s="175"/>
      <c r="S32" s="175"/>
      <c r="T32" s="175"/>
      <c r="U32" s="8"/>
      <c r="V32" s="8"/>
      <c r="W32" s="8"/>
      <c r="X32" s="8"/>
      <c r="Y32" s="8"/>
    </row>
    <row r="33" spans="1:25" s="178" customFormat="1" ht="15" customHeight="1" x14ac:dyDescent="0.2">
      <c r="A33" s="35"/>
      <c r="B33" s="175"/>
      <c r="C33" s="176"/>
      <c r="D33" s="175"/>
      <c r="E33" s="175"/>
      <c r="F33" s="175"/>
      <c r="G33" s="175"/>
      <c r="H33" s="175"/>
      <c r="I33" s="175"/>
      <c r="J33" s="175"/>
      <c r="K33" s="175"/>
      <c r="L33" s="175"/>
      <c r="M33" s="177"/>
      <c r="N33" s="175"/>
      <c r="O33" s="177"/>
      <c r="P33" s="177"/>
      <c r="Q33" s="177"/>
      <c r="R33" s="175"/>
      <c r="S33" s="175"/>
      <c r="T33" s="175"/>
      <c r="U33" s="8"/>
      <c r="V33" s="8"/>
      <c r="W33" s="8"/>
      <c r="X33" s="8"/>
      <c r="Y33" s="8"/>
    </row>
    <row r="34" spans="1:25" s="178" customFormat="1" ht="15" customHeight="1" x14ac:dyDescent="0.2">
      <c r="A34" s="35"/>
      <c r="B34" s="175"/>
      <c r="C34" s="176"/>
      <c r="D34" s="175"/>
      <c r="E34" s="175"/>
      <c r="F34" s="175"/>
      <c r="G34" s="175"/>
      <c r="H34" s="175"/>
      <c r="I34" s="175"/>
      <c r="J34" s="175"/>
      <c r="K34" s="175"/>
      <c r="L34" s="175"/>
      <c r="M34" s="177"/>
      <c r="N34" s="175"/>
      <c r="O34" s="177"/>
      <c r="P34" s="177"/>
      <c r="Q34" s="177"/>
      <c r="R34" s="175"/>
      <c r="S34" s="175"/>
      <c r="T34" s="175"/>
      <c r="U34" s="8"/>
      <c r="V34" s="8"/>
      <c r="W34" s="8"/>
      <c r="X34" s="8"/>
      <c r="Y34" s="8"/>
    </row>
    <row r="35" spans="1:25" s="178" customFormat="1" ht="15" customHeight="1" x14ac:dyDescent="0.2">
      <c r="A35" s="35"/>
      <c r="B35" s="175"/>
      <c r="C35" s="176"/>
      <c r="D35" s="175"/>
      <c r="E35" s="175"/>
      <c r="F35" s="175"/>
      <c r="G35" s="175"/>
      <c r="H35" s="175"/>
      <c r="I35" s="175"/>
      <c r="J35" s="175"/>
      <c r="K35" s="175"/>
      <c r="L35" s="175"/>
      <c r="M35" s="177"/>
      <c r="N35" s="175"/>
      <c r="O35" s="177"/>
      <c r="P35" s="177"/>
      <c r="Q35" s="177"/>
      <c r="R35" s="175"/>
      <c r="S35" s="175"/>
      <c r="T35" s="175"/>
      <c r="U35" s="8"/>
      <c r="V35" s="8"/>
      <c r="W35" s="8"/>
      <c r="X35" s="8"/>
      <c r="Y35" s="8"/>
    </row>
    <row r="36" spans="1:25" s="178" customFormat="1" ht="15" customHeight="1" x14ac:dyDescent="0.2">
      <c r="A36" s="35"/>
      <c r="B36" s="175"/>
      <c r="C36" s="176"/>
      <c r="D36" s="175"/>
      <c r="E36" s="175"/>
      <c r="F36" s="175"/>
      <c r="G36" s="175"/>
      <c r="H36" s="175"/>
      <c r="I36" s="175"/>
      <c r="J36" s="175"/>
      <c r="K36" s="175"/>
      <c r="L36" s="175"/>
      <c r="M36" s="177"/>
      <c r="N36" s="175"/>
      <c r="O36" s="177"/>
      <c r="P36" s="177"/>
      <c r="Q36" s="177"/>
      <c r="R36" s="175"/>
      <c r="S36" s="175"/>
      <c r="T36" s="175"/>
      <c r="U36" s="8"/>
      <c r="V36" s="8"/>
      <c r="W36" s="8"/>
      <c r="X36" s="8"/>
      <c r="Y36" s="8"/>
    </row>
    <row r="37" spans="1:25" s="178" customFormat="1" ht="15" customHeight="1" x14ac:dyDescent="0.2">
      <c r="A37" s="35"/>
      <c r="B37" s="175"/>
      <c r="C37" s="176"/>
      <c r="D37" s="175"/>
      <c r="E37" s="175"/>
      <c r="F37" s="175"/>
      <c r="G37" s="175"/>
      <c r="H37" s="175"/>
      <c r="I37" s="175"/>
      <c r="J37" s="175"/>
      <c r="K37" s="175"/>
      <c r="L37" s="175"/>
      <c r="M37" s="177"/>
      <c r="N37" s="175"/>
      <c r="O37" s="177"/>
      <c r="P37" s="177"/>
      <c r="Q37" s="177"/>
      <c r="R37" s="175"/>
      <c r="S37" s="175"/>
      <c r="T37" s="175"/>
      <c r="U37" s="8"/>
      <c r="V37" s="8"/>
      <c r="W37" s="8"/>
      <c r="X37" s="8"/>
      <c r="Y37" s="8"/>
    </row>
    <row r="38" spans="1:25" s="178" customFormat="1" ht="15" customHeight="1" x14ac:dyDescent="0.2">
      <c r="A38" s="35"/>
      <c r="B38" s="175"/>
      <c r="C38" s="176"/>
      <c r="D38" s="175"/>
      <c r="E38" s="175"/>
      <c r="F38" s="175"/>
      <c r="G38" s="175"/>
      <c r="H38" s="175"/>
      <c r="I38" s="175"/>
      <c r="J38" s="175"/>
      <c r="K38" s="175"/>
      <c r="L38" s="175"/>
      <c r="M38" s="177"/>
      <c r="N38" s="175"/>
      <c r="O38" s="177"/>
      <c r="P38" s="177"/>
      <c r="Q38" s="177"/>
      <c r="R38" s="175"/>
      <c r="S38" s="175"/>
      <c r="T38" s="175"/>
      <c r="U38" s="8"/>
      <c r="V38" s="8"/>
      <c r="W38" s="8"/>
      <c r="X38" s="8"/>
      <c r="Y38" s="8"/>
    </row>
    <row r="39" spans="1:25" s="178" customFormat="1" ht="15" customHeight="1" x14ac:dyDescent="0.2">
      <c r="A39" s="35"/>
      <c r="B39" s="175"/>
      <c r="C39" s="176"/>
      <c r="D39" s="175"/>
      <c r="E39" s="175"/>
      <c r="F39" s="175"/>
      <c r="G39" s="175"/>
      <c r="H39" s="175"/>
      <c r="I39" s="175"/>
      <c r="J39" s="175"/>
      <c r="K39" s="175"/>
      <c r="L39" s="175"/>
      <c r="M39" s="177"/>
      <c r="N39" s="175"/>
      <c r="O39" s="177"/>
      <c r="P39" s="177"/>
      <c r="Q39" s="177"/>
      <c r="R39" s="175"/>
      <c r="S39" s="175"/>
      <c r="T39" s="175"/>
      <c r="U39" s="8"/>
      <c r="V39" s="8"/>
      <c r="W39" s="8"/>
      <c r="X39" s="8"/>
      <c r="Y39" s="8"/>
    </row>
    <row r="40" spans="1:25" s="178" customFormat="1" ht="15" customHeight="1" x14ac:dyDescent="0.2">
      <c r="A40" s="35"/>
      <c r="B40" s="175"/>
      <c r="C40" s="176"/>
      <c r="D40" s="175"/>
      <c r="E40" s="175"/>
      <c r="F40" s="175"/>
      <c r="G40" s="175"/>
      <c r="H40" s="175"/>
      <c r="I40" s="175"/>
      <c r="J40" s="175"/>
      <c r="K40" s="175"/>
      <c r="L40" s="175"/>
      <c r="M40" s="177"/>
      <c r="N40" s="175"/>
      <c r="O40" s="177"/>
      <c r="P40" s="177"/>
      <c r="Q40" s="177"/>
      <c r="R40" s="175"/>
      <c r="S40" s="175"/>
      <c r="T40" s="175"/>
      <c r="U40" s="8"/>
      <c r="V40" s="8"/>
      <c r="W40" s="8"/>
      <c r="X40" s="8"/>
      <c r="Y40" s="8"/>
    </row>
    <row r="41" spans="1:25" s="178" customFormat="1" ht="15" customHeight="1" x14ac:dyDescent="0.2">
      <c r="A41" s="35"/>
      <c r="B41" s="175"/>
      <c r="C41" s="176"/>
      <c r="D41" s="175"/>
      <c r="E41" s="175"/>
      <c r="F41" s="175"/>
      <c r="G41" s="175"/>
      <c r="H41" s="175"/>
      <c r="I41" s="175"/>
      <c r="J41" s="175"/>
      <c r="K41" s="175"/>
      <c r="L41" s="175"/>
      <c r="M41" s="177"/>
      <c r="N41" s="175"/>
      <c r="O41" s="177"/>
      <c r="P41" s="177"/>
      <c r="Q41" s="177"/>
      <c r="R41" s="175"/>
      <c r="S41" s="175"/>
      <c r="T41" s="175"/>
      <c r="U41" s="8"/>
      <c r="V41" s="8"/>
      <c r="W41" s="8"/>
      <c r="X41" s="8"/>
      <c r="Y41" s="8"/>
    </row>
    <row r="42" spans="1:25" s="178" customFormat="1" ht="15" customHeight="1" x14ac:dyDescent="0.2">
      <c r="A42" s="35"/>
      <c r="B42" s="175"/>
      <c r="C42" s="176"/>
      <c r="D42" s="175"/>
      <c r="E42" s="175"/>
      <c r="F42" s="175"/>
      <c r="G42" s="175"/>
      <c r="H42" s="175"/>
      <c r="I42" s="175"/>
      <c r="J42" s="175"/>
      <c r="K42" s="175"/>
      <c r="L42" s="175"/>
      <c r="M42" s="177"/>
      <c r="N42" s="175"/>
      <c r="O42" s="177"/>
      <c r="P42" s="177"/>
      <c r="Q42" s="177"/>
      <c r="R42" s="175"/>
      <c r="S42" s="175"/>
      <c r="T42" s="175"/>
      <c r="U42" s="8"/>
      <c r="V42" s="8"/>
      <c r="W42" s="8"/>
      <c r="X42" s="8"/>
      <c r="Y42" s="8"/>
    </row>
    <row r="43" spans="1:25" s="178" customFormat="1" ht="15" customHeight="1" x14ac:dyDescent="0.2">
      <c r="A43" s="35"/>
      <c r="B43" s="175"/>
      <c r="C43" s="176"/>
      <c r="D43" s="175"/>
      <c r="E43" s="175"/>
      <c r="F43" s="175"/>
      <c r="G43" s="175"/>
      <c r="H43" s="175"/>
      <c r="I43" s="175"/>
      <c r="J43" s="175"/>
      <c r="K43" s="175"/>
      <c r="L43" s="175"/>
      <c r="M43" s="177"/>
      <c r="N43" s="175"/>
      <c r="O43" s="177"/>
      <c r="P43" s="177"/>
      <c r="Q43" s="177"/>
      <c r="R43" s="175"/>
      <c r="S43" s="175"/>
      <c r="T43" s="175"/>
      <c r="U43" s="8"/>
      <c r="V43" s="8"/>
      <c r="W43" s="8"/>
      <c r="X43" s="8"/>
      <c r="Y43" s="8"/>
    </row>
    <row r="44" spans="1:25" s="178" customFormat="1" ht="15" customHeight="1" x14ac:dyDescent="0.2">
      <c r="A44" s="35"/>
      <c r="B44" s="175"/>
      <c r="C44" s="176"/>
      <c r="D44" s="175"/>
      <c r="E44" s="175"/>
      <c r="F44" s="175"/>
      <c r="G44" s="175"/>
      <c r="H44" s="175"/>
      <c r="I44" s="175"/>
      <c r="J44" s="175"/>
      <c r="K44" s="175"/>
      <c r="L44" s="175"/>
      <c r="M44" s="177"/>
      <c r="N44" s="175"/>
      <c r="O44" s="177"/>
      <c r="P44" s="177"/>
      <c r="Q44" s="177"/>
      <c r="R44" s="175"/>
      <c r="S44" s="175"/>
      <c r="T44" s="175"/>
      <c r="U44" s="8"/>
      <c r="V44" s="8"/>
      <c r="W44" s="8"/>
      <c r="X44" s="8"/>
      <c r="Y44" s="8"/>
    </row>
    <row r="45" spans="1:25" s="178" customFormat="1" ht="15" customHeight="1" x14ac:dyDescent="0.2">
      <c r="A45" s="35"/>
      <c r="B45" s="175"/>
      <c r="C45" s="176"/>
      <c r="D45" s="175"/>
      <c r="E45" s="175"/>
      <c r="F45" s="175"/>
      <c r="G45" s="175"/>
      <c r="H45" s="175"/>
      <c r="I45" s="175"/>
      <c r="J45" s="175"/>
      <c r="K45" s="175"/>
      <c r="L45" s="175"/>
      <c r="M45" s="177"/>
      <c r="N45" s="175"/>
      <c r="O45" s="177"/>
      <c r="P45" s="177"/>
      <c r="Q45" s="177"/>
      <c r="R45" s="175"/>
      <c r="S45" s="175"/>
      <c r="T45" s="175"/>
      <c r="U45" s="8"/>
      <c r="V45" s="8"/>
      <c r="W45" s="8"/>
      <c r="X45" s="8"/>
      <c r="Y45" s="8"/>
    </row>
    <row r="46" spans="1:25" s="178" customFormat="1" ht="15" customHeight="1" x14ac:dyDescent="0.2">
      <c r="A46" s="35"/>
      <c r="B46" s="175"/>
      <c r="C46" s="176"/>
      <c r="D46" s="175"/>
      <c r="E46" s="175"/>
      <c r="F46" s="175"/>
      <c r="G46" s="175"/>
      <c r="H46" s="175"/>
      <c r="I46" s="175"/>
      <c r="J46" s="175"/>
      <c r="K46" s="175"/>
      <c r="L46" s="175"/>
      <c r="M46" s="177"/>
      <c r="N46" s="175"/>
      <c r="O46" s="177"/>
      <c r="P46" s="177"/>
      <c r="Q46" s="177"/>
      <c r="R46" s="175"/>
      <c r="S46" s="175"/>
      <c r="T46" s="175"/>
      <c r="U46" s="8"/>
      <c r="V46" s="8"/>
      <c r="W46" s="8"/>
      <c r="X46" s="8"/>
      <c r="Y46" s="8"/>
    </row>
    <row r="47" spans="1:25" s="178" customFormat="1" ht="15" customHeight="1" x14ac:dyDescent="0.2">
      <c r="A47" s="35"/>
      <c r="B47" s="175"/>
      <c r="C47" s="176"/>
      <c r="D47" s="175"/>
      <c r="E47" s="175"/>
      <c r="F47" s="175"/>
      <c r="G47" s="175"/>
      <c r="H47" s="175"/>
      <c r="I47" s="175"/>
      <c r="J47" s="175"/>
      <c r="K47" s="175"/>
      <c r="L47" s="175"/>
      <c r="M47" s="177"/>
      <c r="N47" s="175"/>
      <c r="O47" s="177"/>
      <c r="P47" s="177"/>
      <c r="Q47" s="177"/>
      <c r="R47" s="175"/>
      <c r="S47" s="175"/>
      <c r="T47" s="175"/>
      <c r="U47" s="8"/>
      <c r="V47" s="8"/>
      <c r="W47" s="8"/>
      <c r="X47" s="8"/>
      <c r="Y47" s="8"/>
    </row>
    <row r="48" spans="1:25" s="178" customFormat="1" ht="15" customHeight="1" x14ac:dyDescent="0.2">
      <c r="A48" s="35"/>
      <c r="B48" s="175"/>
      <c r="C48" s="176"/>
      <c r="D48" s="175"/>
      <c r="E48" s="175"/>
      <c r="F48" s="175"/>
      <c r="G48" s="175"/>
      <c r="H48" s="175"/>
      <c r="I48" s="175"/>
      <c r="J48" s="175"/>
      <c r="K48" s="175"/>
      <c r="L48" s="175"/>
      <c r="M48" s="177"/>
      <c r="N48" s="175"/>
      <c r="O48" s="177"/>
      <c r="P48" s="177"/>
      <c r="Q48" s="177"/>
      <c r="R48" s="175"/>
      <c r="S48" s="175"/>
      <c r="T48" s="175"/>
      <c r="U48" s="8"/>
      <c r="V48" s="8"/>
      <c r="W48" s="8"/>
      <c r="X48" s="8"/>
      <c r="Y48" s="8"/>
    </row>
    <row r="49" spans="1:25" s="178" customFormat="1" ht="15" customHeight="1" x14ac:dyDescent="0.2">
      <c r="A49" s="35"/>
      <c r="B49" s="175"/>
      <c r="C49" s="176"/>
      <c r="D49" s="175"/>
      <c r="E49" s="175"/>
      <c r="F49" s="175"/>
      <c r="G49" s="175"/>
      <c r="H49" s="175"/>
      <c r="I49" s="175"/>
      <c r="J49" s="175"/>
      <c r="K49" s="175"/>
      <c r="L49" s="175"/>
      <c r="M49" s="177"/>
      <c r="N49" s="175"/>
      <c r="O49" s="177"/>
      <c r="P49" s="177"/>
      <c r="Q49" s="177"/>
      <c r="R49" s="175"/>
      <c r="S49" s="175"/>
      <c r="T49" s="175"/>
      <c r="U49" s="8"/>
      <c r="V49" s="8"/>
      <c r="W49" s="8"/>
      <c r="X49" s="8"/>
      <c r="Y49" s="8"/>
    </row>
    <row r="50" spans="1:25" s="178" customFormat="1" ht="15" customHeight="1" x14ac:dyDescent="0.2">
      <c r="A50" s="35"/>
      <c r="B50" s="175"/>
      <c r="C50" s="176"/>
      <c r="D50" s="175"/>
      <c r="E50" s="175"/>
      <c r="F50" s="175"/>
      <c r="G50" s="175"/>
      <c r="H50" s="175"/>
      <c r="I50" s="175"/>
      <c r="J50" s="175"/>
      <c r="K50" s="175"/>
      <c r="L50" s="175"/>
      <c r="M50" s="177"/>
      <c r="N50" s="175"/>
      <c r="O50" s="177"/>
      <c r="P50" s="177"/>
      <c r="Q50" s="177"/>
      <c r="R50" s="175"/>
      <c r="S50" s="175"/>
      <c r="T50" s="175"/>
      <c r="U50" s="8"/>
      <c r="V50" s="8"/>
      <c r="W50" s="8"/>
      <c r="X50" s="8"/>
      <c r="Y50" s="8"/>
    </row>
    <row r="51" spans="1:25" s="178" customFormat="1" ht="15" customHeight="1" x14ac:dyDescent="0.2">
      <c r="A51" s="35"/>
      <c r="B51" s="175"/>
      <c r="C51" s="176"/>
      <c r="D51" s="175"/>
      <c r="E51" s="175"/>
      <c r="F51" s="175"/>
      <c r="G51" s="175"/>
      <c r="H51" s="175"/>
      <c r="I51" s="175"/>
      <c r="J51" s="175"/>
      <c r="K51" s="175"/>
      <c r="L51" s="175"/>
      <c r="M51" s="177"/>
      <c r="N51" s="175"/>
      <c r="O51" s="177"/>
      <c r="P51" s="177"/>
      <c r="Q51" s="177"/>
      <c r="R51" s="175"/>
      <c r="S51" s="175"/>
      <c r="T51" s="175"/>
      <c r="U51" s="8"/>
      <c r="V51" s="8"/>
      <c r="W51" s="8"/>
      <c r="X51" s="8"/>
      <c r="Y51" s="8"/>
    </row>
    <row r="52" spans="1:25" s="178" customFormat="1" ht="15" customHeight="1" x14ac:dyDescent="0.2">
      <c r="A52" s="35"/>
      <c r="B52" s="175"/>
      <c r="C52" s="176"/>
      <c r="D52" s="175"/>
      <c r="E52" s="175"/>
      <c r="F52" s="175"/>
      <c r="G52" s="175"/>
      <c r="H52" s="175"/>
      <c r="I52" s="175"/>
      <c r="J52" s="175"/>
      <c r="K52" s="175"/>
      <c r="L52" s="175"/>
      <c r="M52" s="177"/>
      <c r="N52" s="175"/>
      <c r="O52" s="177"/>
      <c r="P52" s="177"/>
      <c r="Q52" s="177"/>
      <c r="R52" s="175"/>
      <c r="S52" s="175"/>
      <c r="T52" s="175"/>
      <c r="U52" s="8"/>
      <c r="V52" s="8"/>
      <c r="W52" s="8"/>
      <c r="X52" s="8"/>
      <c r="Y52" s="8"/>
    </row>
    <row r="53" spans="1:25" s="178" customFormat="1" ht="15" customHeight="1" x14ac:dyDescent="0.2">
      <c r="A53" s="35"/>
      <c r="B53" s="175"/>
      <c r="C53" s="176"/>
      <c r="D53" s="175"/>
      <c r="E53" s="175"/>
      <c r="F53" s="175"/>
      <c r="G53" s="175"/>
      <c r="H53" s="175"/>
      <c r="I53" s="175"/>
      <c r="J53" s="175"/>
      <c r="K53" s="175"/>
      <c r="L53" s="175"/>
      <c r="M53" s="177"/>
      <c r="N53" s="175"/>
      <c r="O53" s="177"/>
      <c r="P53" s="177"/>
      <c r="Q53" s="177"/>
      <c r="R53" s="175"/>
      <c r="S53" s="175"/>
      <c r="T53" s="175"/>
      <c r="U53" s="8"/>
      <c r="V53" s="8"/>
      <c r="W53" s="8"/>
      <c r="X53" s="8"/>
      <c r="Y53" s="8"/>
    </row>
    <row r="54" spans="1:25" s="178" customFormat="1" ht="15" customHeight="1" x14ac:dyDescent="0.2">
      <c r="A54" s="35"/>
      <c r="B54" s="175"/>
      <c r="C54" s="176"/>
      <c r="D54" s="175"/>
      <c r="E54" s="175"/>
      <c r="F54" s="175"/>
      <c r="G54" s="175"/>
      <c r="H54" s="175"/>
      <c r="I54" s="175"/>
      <c r="J54" s="175"/>
      <c r="K54" s="175"/>
      <c r="L54" s="175"/>
      <c r="M54" s="177"/>
      <c r="N54" s="175"/>
      <c r="O54" s="177"/>
      <c r="P54" s="177"/>
      <c r="Q54" s="177"/>
      <c r="R54" s="175"/>
      <c r="S54" s="175"/>
      <c r="T54" s="175"/>
      <c r="U54" s="8"/>
      <c r="V54" s="8"/>
      <c r="W54" s="8"/>
      <c r="X54" s="8"/>
      <c r="Y54" s="8"/>
    </row>
    <row r="55" spans="1:25" s="178" customFormat="1" ht="15" customHeight="1" x14ac:dyDescent="0.2">
      <c r="A55" s="35"/>
      <c r="B55" s="175"/>
      <c r="C55" s="176"/>
      <c r="D55" s="175"/>
      <c r="E55" s="175"/>
      <c r="F55" s="175"/>
      <c r="G55" s="175"/>
      <c r="H55" s="175"/>
      <c r="I55" s="175"/>
      <c r="J55" s="175"/>
      <c r="K55" s="175"/>
      <c r="L55" s="175"/>
      <c r="M55" s="177"/>
      <c r="N55" s="175"/>
      <c r="O55" s="177"/>
      <c r="P55" s="177"/>
      <c r="Q55" s="177"/>
      <c r="R55" s="175"/>
      <c r="S55" s="175"/>
      <c r="T55" s="175"/>
      <c r="U55" s="8"/>
      <c r="V55" s="8"/>
      <c r="W55" s="8"/>
      <c r="X55" s="8"/>
      <c r="Y55" s="8"/>
    </row>
    <row r="56" spans="1:25" s="178" customFormat="1" ht="15" customHeight="1" x14ac:dyDescent="0.2">
      <c r="A56" s="35"/>
      <c r="B56" s="175"/>
      <c r="C56" s="176"/>
      <c r="D56" s="175"/>
      <c r="E56" s="175"/>
      <c r="F56" s="175"/>
      <c r="G56" s="175"/>
      <c r="H56" s="175"/>
      <c r="I56" s="175"/>
      <c r="J56" s="175"/>
      <c r="K56" s="175"/>
      <c r="L56" s="175"/>
      <c r="M56" s="177"/>
      <c r="N56" s="175"/>
      <c r="O56" s="177"/>
      <c r="P56" s="177"/>
      <c r="Q56" s="177"/>
      <c r="R56" s="175"/>
      <c r="S56" s="175"/>
      <c r="T56" s="175"/>
      <c r="U56" s="8"/>
      <c r="V56" s="8"/>
      <c r="W56" s="8"/>
      <c r="X56" s="8"/>
      <c r="Y56" s="8"/>
    </row>
    <row r="57" spans="1:25" s="178" customFormat="1" ht="15" customHeight="1" x14ac:dyDescent="0.2">
      <c r="A57" s="35"/>
      <c r="B57" s="175"/>
      <c r="C57" s="176"/>
      <c r="D57" s="175"/>
      <c r="E57" s="175"/>
      <c r="F57" s="175"/>
      <c r="G57" s="175"/>
      <c r="H57" s="175"/>
      <c r="I57" s="175"/>
      <c r="J57" s="175"/>
      <c r="K57" s="175"/>
      <c r="L57" s="175"/>
      <c r="M57" s="177"/>
      <c r="N57" s="175"/>
      <c r="O57" s="177"/>
      <c r="P57" s="177"/>
      <c r="Q57" s="177"/>
      <c r="R57" s="175"/>
      <c r="S57" s="175"/>
      <c r="T57" s="175"/>
      <c r="U57" s="8"/>
      <c r="V57" s="8"/>
      <c r="W57" s="8"/>
      <c r="X57" s="8"/>
      <c r="Y57" s="8"/>
    </row>
    <row r="58" spans="1:25" s="178" customFormat="1" ht="15" customHeight="1" x14ac:dyDescent="0.2">
      <c r="A58" s="35"/>
      <c r="B58" s="175"/>
      <c r="C58" s="176"/>
      <c r="D58" s="175"/>
      <c r="E58" s="175"/>
      <c r="F58" s="175"/>
      <c r="G58" s="175"/>
      <c r="H58" s="175"/>
      <c r="I58" s="175"/>
      <c r="J58" s="175"/>
      <c r="K58" s="175"/>
      <c r="L58" s="175"/>
      <c r="M58" s="177"/>
      <c r="N58" s="175"/>
      <c r="O58" s="177"/>
      <c r="P58" s="177"/>
      <c r="Q58" s="177"/>
      <c r="R58" s="175"/>
      <c r="S58" s="175"/>
      <c r="T58" s="175"/>
      <c r="U58" s="8"/>
      <c r="V58" s="8"/>
      <c r="W58" s="8"/>
      <c r="X58" s="8"/>
      <c r="Y58" s="8"/>
    </row>
    <row r="59" spans="1:25" s="178" customFormat="1" ht="15" customHeight="1" x14ac:dyDescent="0.2">
      <c r="A59" s="35"/>
      <c r="B59" s="175"/>
      <c r="C59" s="176"/>
      <c r="D59" s="175"/>
      <c r="E59" s="175"/>
      <c r="F59" s="175"/>
      <c r="G59" s="175"/>
      <c r="H59" s="175"/>
      <c r="I59" s="175"/>
      <c r="J59" s="175"/>
      <c r="K59" s="175"/>
      <c r="L59" s="175"/>
      <c r="M59" s="177"/>
      <c r="N59" s="175"/>
      <c r="O59" s="177"/>
      <c r="P59" s="177"/>
      <c r="Q59" s="177"/>
      <c r="R59" s="175"/>
      <c r="S59" s="175"/>
      <c r="T59" s="175"/>
      <c r="U59" s="8"/>
      <c r="V59" s="8"/>
      <c r="W59" s="8"/>
      <c r="X59" s="8"/>
      <c r="Y59" s="8"/>
    </row>
    <row r="60" spans="1:25" s="178" customFormat="1" ht="15" customHeight="1" x14ac:dyDescent="0.2">
      <c r="A60" s="35"/>
      <c r="B60" s="175"/>
      <c r="C60" s="176"/>
      <c r="D60" s="175"/>
      <c r="E60" s="175"/>
      <c r="F60" s="175"/>
      <c r="G60" s="175"/>
      <c r="H60" s="175"/>
      <c r="I60" s="175"/>
      <c r="J60" s="175"/>
      <c r="K60" s="175"/>
      <c r="L60" s="175"/>
      <c r="M60" s="177"/>
      <c r="N60" s="175"/>
      <c r="O60" s="177"/>
      <c r="P60" s="177"/>
      <c r="Q60" s="177"/>
      <c r="R60" s="175"/>
      <c r="S60" s="175"/>
      <c r="T60" s="175"/>
      <c r="U60" s="8"/>
      <c r="V60" s="8"/>
      <c r="W60" s="8"/>
      <c r="X60" s="8"/>
      <c r="Y60" s="8"/>
    </row>
    <row r="61" spans="1:25" s="178" customFormat="1" ht="15" customHeight="1" x14ac:dyDescent="0.2">
      <c r="A61" s="35"/>
      <c r="B61" s="175"/>
      <c r="C61" s="176"/>
      <c r="D61" s="175"/>
      <c r="E61" s="175"/>
      <c r="F61" s="175"/>
      <c r="G61" s="175"/>
      <c r="H61" s="175"/>
      <c r="I61" s="175"/>
      <c r="J61" s="175"/>
      <c r="K61" s="175"/>
      <c r="L61" s="175"/>
      <c r="M61" s="177"/>
      <c r="N61" s="175"/>
      <c r="O61" s="177"/>
      <c r="P61" s="177"/>
      <c r="Q61" s="177"/>
      <c r="R61" s="175"/>
      <c r="S61" s="175"/>
      <c r="T61" s="175"/>
      <c r="U61" s="8"/>
      <c r="V61" s="8"/>
      <c r="W61" s="8"/>
      <c r="X61" s="8"/>
      <c r="Y61" s="8"/>
    </row>
    <row r="62" spans="1:25" s="178" customFormat="1" ht="15" customHeight="1" x14ac:dyDescent="0.2">
      <c r="A62" s="35"/>
      <c r="B62" s="175"/>
      <c r="C62" s="176"/>
      <c r="D62" s="175"/>
      <c r="E62" s="175"/>
      <c r="F62" s="175"/>
      <c r="G62" s="175"/>
      <c r="H62" s="175"/>
      <c r="I62" s="175"/>
      <c r="J62" s="175"/>
      <c r="K62" s="175"/>
      <c r="L62" s="175"/>
      <c r="M62" s="177"/>
      <c r="N62" s="175"/>
      <c r="O62" s="177"/>
      <c r="P62" s="177"/>
      <c r="Q62" s="177"/>
      <c r="R62" s="175"/>
      <c r="S62" s="175"/>
      <c r="T62" s="175"/>
      <c r="U62" s="8"/>
      <c r="V62" s="8"/>
      <c r="W62" s="8"/>
      <c r="X62" s="8"/>
      <c r="Y62" s="8"/>
    </row>
    <row r="63" spans="1:25" s="178" customFormat="1" ht="15" customHeight="1" x14ac:dyDescent="0.2">
      <c r="A63" s="35"/>
      <c r="B63" s="175"/>
      <c r="C63" s="176"/>
      <c r="D63" s="175"/>
      <c r="E63" s="175"/>
      <c r="F63" s="175"/>
      <c r="G63" s="175"/>
      <c r="H63" s="175"/>
      <c r="I63" s="175"/>
      <c r="J63" s="175"/>
      <c r="K63" s="175"/>
      <c r="L63" s="175"/>
      <c r="M63" s="177"/>
      <c r="N63" s="175"/>
      <c r="O63" s="177"/>
      <c r="P63" s="177"/>
      <c r="Q63" s="177"/>
      <c r="R63" s="175"/>
      <c r="S63" s="175"/>
      <c r="T63" s="175"/>
      <c r="U63" s="8"/>
      <c r="V63" s="8"/>
      <c r="W63" s="8"/>
      <c r="X63" s="8"/>
      <c r="Y63" s="8"/>
    </row>
    <row r="64" spans="1:25" s="178" customFormat="1" ht="15" customHeight="1" x14ac:dyDescent="0.2">
      <c r="A64" s="35"/>
      <c r="B64" s="175"/>
      <c r="C64" s="176"/>
      <c r="D64" s="175"/>
      <c r="E64" s="175"/>
      <c r="F64" s="175"/>
      <c r="G64" s="175"/>
      <c r="H64" s="175"/>
      <c r="I64" s="175"/>
      <c r="J64" s="175"/>
      <c r="K64" s="175"/>
      <c r="L64" s="175"/>
      <c r="M64" s="177"/>
      <c r="N64" s="175"/>
      <c r="O64" s="177"/>
      <c r="P64" s="177"/>
      <c r="Q64" s="177"/>
      <c r="R64" s="175"/>
      <c r="S64" s="175"/>
      <c r="T64" s="175"/>
      <c r="U64" s="8"/>
      <c r="V64" s="8"/>
      <c r="W64" s="8"/>
      <c r="X64" s="8"/>
      <c r="Y64" s="8"/>
    </row>
    <row r="65" spans="1:25" s="178" customFormat="1" ht="15" customHeight="1" x14ac:dyDescent="0.2">
      <c r="A65" s="35"/>
      <c r="B65" s="175"/>
      <c r="C65" s="176"/>
      <c r="D65" s="175"/>
      <c r="E65" s="175"/>
      <c r="F65" s="175"/>
      <c r="G65" s="175"/>
      <c r="H65" s="175"/>
      <c r="I65" s="175"/>
      <c r="J65" s="175"/>
      <c r="K65" s="175"/>
      <c r="L65" s="175"/>
      <c r="M65" s="177"/>
      <c r="N65" s="175"/>
      <c r="O65" s="177"/>
      <c r="P65" s="177"/>
      <c r="Q65" s="177"/>
      <c r="R65" s="175"/>
      <c r="S65" s="175"/>
      <c r="T65" s="175"/>
      <c r="U65" s="8"/>
      <c r="V65" s="8"/>
      <c r="W65" s="8"/>
      <c r="X65" s="8"/>
      <c r="Y65" s="8"/>
    </row>
    <row r="66" spans="1:25" s="178" customFormat="1" ht="15" customHeight="1" x14ac:dyDescent="0.2">
      <c r="A66" s="35"/>
      <c r="B66" s="175"/>
      <c r="C66" s="176"/>
      <c r="D66" s="175"/>
      <c r="E66" s="175"/>
      <c r="F66" s="175"/>
      <c r="G66" s="175"/>
      <c r="H66" s="175"/>
      <c r="I66" s="175"/>
      <c r="J66" s="175"/>
      <c r="K66" s="175"/>
      <c r="L66" s="175"/>
      <c r="M66" s="177"/>
      <c r="N66" s="175"/>
      <c r="O66" s="177"/>
      <c r="P66" s="177"/>
      <c r="Q66" s="177"/>
      <c r="R66" s="175"/>
      <c r="S66" s="175"/>
      <c r="T66" s="175"/>
      <c r="U66" s="8"/>
      <c r="V66" s="8"/>
      <c r="W66" s="8"/>
      <c r="X66" s="8"/>
      <c r="Y66" s="8"/>
    </row>
    <row r="67" spans="1:25" s="178" customFormat="1" ht="15" customHeight="1" x14ac:dyDescent="0.2">
      <c r="A67" s="35"/>
      <c r="B67" s="175"/>
      <c r="C67" s="176"/>
      <c r="D67" s="175"/>
      <c r="E67" s="175"/>
      <c r="F67" s="175"/>
      <c r="G67" s="175"/>
      <c r="H67" s="175"/>
      <c r="I67" s="175"/>
      <c r="J67" s="175"/>
      <c r="K67" s="175"/>
      <c r="L67" s="175"/>
      <c r="M67" s="177"/>
      <c r="N67" s="175"/>
      <c r="O67" s="177"/>
      <c r="P67" s="177"/>
      <c r="Q67" s="177"/>
      <c r="R67" s="175"/>
      <c r="S67" s="175"/>
      <c r="T67" s="175"/>
      <c r="U67" s="8"/>
      <c r="V67" s="8"/>
      <c r="W67" s="8"/>
      <c r="X67" s="8"/>
      <c r="Y67" s="8"/>
    </row>
    <row r="68" spans="1:25" s="178" customFormat="1" ht="15" customHeight="1" x14ac:dyDescent="0.2">
      <c r="A68" s="35"/>
      <c r="B68" s="175"/>
      <c r="C68" s="176"/>
      <c r="D68" s="175"/>
      <c r="E68" s="175"/>
      <c r="F68" s="175"/>
      <c r="G68" s="175"/>
      <c r="H68" s="175"/>
      <c r="I68" s="175"/>
      <c r="J68" s="175"/>
      <c r="K68" s="175"/>
      <c r="L68" s="175"/>
      <c r="M68" s="177"/>
      <c r="N68" s="175"/>
      <c r="O68" s="177"/>
      <c r="P68" s="177"/>
      <c r="Q68" s="177"/>
      <c r="R68" s="175"/>
      <c r="S68" s="175"/>
      <c r="T68" s="175"/>
      <c r="U68" s="8"/>
      <c r="V68" s="8"/>
      <c r="W68" s="8"/>
      <c r="X68" s="8"/>
      <c r="Y68" s="8"/>
    </row>
    <row r="69" spans="1:25" s="178" customFormat="1" ht="15" customHeight="1" x14ac:dyDescent="0.2">
      <c r="A69" s="35"/>
      <c r="B69" s="175"/>
      <c r="C69" s="176"/>
      <c r="D69" s="175"/>
      <c r="E69" s="175"/>
      <c r="F69" s="175"/>
      <c r="G69" s="175"/>
      <c r="H69" s="175"/>
      <c r="I69" s="175"/>
      <c r="J69" s="175"/>
      <c r="K69" s="175"/>
      <c r="L69" s="175"/>
      <c r="M69" s="177"/>
      <c r="N69" s="175"/>
      <c r="O69" s="177"/>
      <c r="P69" s="177"/>
      <c r="Q69" s="177"/>
      <c r="R69" s="175"/>
      <c r="S69" s="175"/>
      <c r="T69" s="175"/>
      <c r="U69" s="8"/>
      <c r="V69" s="8"/>
      <c r="W69" s="8"/>
      <c r="X69" s="8"/>
      <c r="Y69" s="8"/>
    </row>
    <row r="70" spans="1:25" s="178" customFormat="1" ht="15" customHeight="1" x14ac:dyDescent="0.2">
      <c r="A70" s="35"/>
      <c r="B70" s="175"/>
      <c r="C70" s="176"/>
      <c r="D70" s="175"/>
      <c r="E70" s="175"/>
      <c r="F70" s="175"/>
      <c r="G70" s="175"/>
      <c r="H70" s="175"/>
      <c r="I70" s="175"/>
      <c r="J70" s="175"/>
      <c r="K70" s="175"/>
      <c r="L70" s="175"/>
      <c r="M70" s="177"/>
      <c r="N70" s="175"/>
      <c r="O70" s="177"/>
      <c r="P70" s="177"/>
      <c r="Q70" s="177"/>
      <c r="R70" s="175"/>
      <c r="S70" s="175"/>
      <c r="T70" s="175"/>
      <c r="U70" s="8"/>
      <c r="V70" s="8"/>
      <c r="W70" s="8"/>
      <c r="X70" s="8"/>
      <c r="Y70" s="8"/>
    </row>
    <row r="71" spans="1:25" s="178" customFormat="1" ht="15" customHeight="1" x14ac:dyDescent="0.2">
      <c r="A71" s="35"/>
      <c r="B71" s="175"/>
      <c r="C71" s="176"/>
      <c r="D71" s="175"/>
      <c r="E71" s="175"/>
      <c r="F71" s="175"/>
      <c r="G71" s="175"/>
      <c r="H71" s="175"/>
      <c r="I71" s="175"/>
      <c r="J71" s="175"/>
      <c r="K71" s="175"/>
      <c r="L71" s="175"/>
      <c r="M71" s="177"/>
      <c r="N71" s="175"/>
      <c r="O71" s="177"/>
      <c r="P71" s="177"/>
      <c r="Q71" s="177"/>
      <c r="R71" s="175"/>
      <c r="S71" s="175"/>
      <c r="T71" s="175"/>
      <c r="U71" s="8"/>
      <c r="V71" s="8"/>
      <c r="W71" s="8"/>
      <c r="X71" s="8"/>
      <c r="Y7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2020-04-30T21:34:55Z</dcterms:modified>
</cp:coreProperties>
</file>