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19" i="1" s="1"/>
  <c r="M11" i="1"/>
  <c r="M10" i="1"/>
  <c r="AE19" i="1"/>
  <c r="AD19" i="1"/>
  <c r="AC19" i="1"/>
  <c r="AB19" i="1"/>
  <c r="AA19" i="1"/>
  <c r="Z19" i="1"/>
  <c r="Y19" i="1"/>
  <c r="I25" i="1" s="1"/>
  <c r="N25" i="1" s="1"/>
  <c r="X19" i="1"/>
  <c r="H25" i="1" s="1"/>
  <c r="W19" i="1"/>
  <c r="G25" i="1" s="1"/>
  <c r="V19" i="1"/>
  <c r="F25" i="1" s="1"/>
  <c r="U19" i="1"/>
  <c r="E25" i="1" s="1"/>
  <c r="T19" i="1"/>
  <c r="S19" i="1"/>
  <c r="R19" i="1"/>
  <c r="Q19" i="1"/>
  <c r="P19" i="1"/>
  <c r="M19" i="1"/>
  <c r="L19" i="1"/>
  <c r="K19" i="1"/>
  <c r="J19" i="1"/>
  <c r="I19" i="1"/>
  <c r="I23" i="1" s="1"/>
  <c r="H19" i="1"/>
  <c r="H23" i="1"/>
  <c r="G19" i="1"/>
  <c r="G23" i="1"/>
  <c r="G26" i="1" s="1"/>
  <c r="F19" i="1"/>
  <c r="F23" i="1" s="1"/>
  <c r="E19" i="1"/>
  <c r="E23" i="1" s="1"/>
  <c r="L25" i="1" l="1"/>
  <c r="H26" i="1"/>
  <c r="M25" i="1"/>
  <c r="D20" i="1"/>
  <c r="K25" i="1"/>
  <c r="K23" i="1"/>
  <c r="F26" i="1"/>
  <c r="O23" i="1"/>
  <c r="O26" i="1" s="1"/>
  <c r="N19" i="1"/>
  <c r="N23" i="1" s="1"/>
  <c r="L23" i="1"/>
  <c r="E26" i="1"/>
  <c r="L26" i="1" s="1"/>
  <c r="I26" i="1"/>
  <c r="M23" i="1"/>
  <c r="N26" i="1" l="1"/>
  <c r="M26" i="1"/>
  <c r="K26" i="1"/>
</calcChain>
</file>

<file path=xl/sharedStrings.xml><?xml version="1.0" encoding="utf-8"?>
<sst xmlns="http://schemas.openxmlformats.org/spreadsheetml/2006/main" count="103" uniqueCount="66">
  <si>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</si>
  <si>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</si>
  <si>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</si>
  <si>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</si>
  <si>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</si>
  <si>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</si>
  <si>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</si>
  <si>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</si>
  <si>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</si>
  <si>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</si>
  <si>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</si>
  <si>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</si>
  <si>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</si>
  <si>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</si>
  <si>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</si>
  <si>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</si>
  <si>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</si>
  <si>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</si>
  <si>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</si>
  <si>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</si>
  <si>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</si>
  <si>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</si>
  <si>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</si>
  <si>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</si>
  <si>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</si>
  <si>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</si>
  <si>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</si>
  <si>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</si>
  <si>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</si>
  <si>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</si>
  <si>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</si>
  <si>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</si>
  <si>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</si>
  <si>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</si>
  <si>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</si>
  <si>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Sanna Pitkänen</t>
  </si>
  <si>
    <t>3.8.1977</t>
  </si>
  <si>
    <t>KiPa</t>
  </si>
  <si>
    <t>ykköspesis</t>
  </si>
  <si>
    <t>JoMa</t>
  </si>
  <si>
    <t>suomensarja</t>
  </si>
  <si>
    <t>ViU</t>
  </si>
  <si>
    <t>9.</t>
  </si>
  <si>
    <t>11.</t>
  </si>
  <si>
    <t>karsintasarja</t>
  </si>
  <si>
    <t>superpesiskarsinta</t>
  </si>
  <si>
    <t>JoMa = Joensuun Maila  (1957)</t>
  </si>
  <si>
    <t>ViU = Viinijärven Urheilijat  (1914)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</si>
  <si>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</si>
  <si>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</si>
  <si>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</si>
  <si>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</si>
  <si>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</si>
  <si>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</si>
  <si>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</si>
  <si>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KiPa = Kiteen Pallo-90  (1990)</t>
  </si>
  <si>
    <t>14.08. 2002  Lippo - KiPa  2-0  (4-0, 4-1)</t>
  </si>
  <si>
    <t>3.  ottelu</t>
  </si>
  <si>
    <t>21.08. 2002  ViPa - KiPa  2-1  (5-3, 1-3, 1-0)</t>
  </si>
  <si>
    <t>13.08. 2006  ViU - YPJ  0-2  (-12, 9-10)</t>
  </si>
  <si>
    <t>41.  ottelu</t>
  </si>
  <si>
    <t>01.07. 2008  ViU - SiiPe  0-2  (4-5, 2-7)</t>
  </si>
  <si>
    <t xml:space="preserve">  25 v   0 kk 11 pv</t>
  </si>
  <si>
    <t xml:space="preserve">  25 v   0 kk 18 pv</t>
  </si>
  <si>
    <t xml:space="preserve">  29 v   0 kk 10 pv</t>
  </si>
  <si>
    <t xml:space="preserve">  30 v 10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</si>
</sst>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1" xfId="0" applyFont="1" applyFill="1" applyBorder="1"/>
    <xf numFmtId="0" fontId="1" fillId="9" borderId="12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/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/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67" customWidth="1"/>
    <col min="3" max="3" width="5.42578125" style="67" customWidth="1"/>
    <col min="4" max="4" width="7.5703125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42578125" style="68" customWidth="1"/>
    <col min="16" max="23" width="5.7109375" style="68" customWidth="1"/>
    <col min="24" max="27" width="5.7109375" style="26" customWidth="1"/>
    <col min="28" max="28" width="6.28515625" style="6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2001</v>
      </c>
      <c r="C4" s="31"/>
      <c r="D4" s="32" t="s">
        <v>37</v>
      </c>
      <c r="E4" s="31"/>
      <c r="F4" s="33" t="s">
        <v>38</v>
      </c>
      <c r="G4" s="72"/>
      <c r="H4" s="70"/>
      <c r="I4" s="31"/>
      <c r="J4" s="31"/>
      <c r="K4" s="31"/>
      <c r="L4" s="31"/>
      <c r="M4" s="31"/>
      <c r="N4" s="3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2002</v>
      </c>
      <c r="C5" s="31"/>
      <c r="D5" s="32" t="s">
        <v>37</v>
      </c>
      <c r="E5" s="31"/>
      <c r="F5" s="33" t="s">
        <v>38</v>
      </c>
      <c r="G5" s="72"/>
      <c r="H5" s="70"/>
      <c r="I5" s="31"/>
      <c r="J5" s="31"/>
      <c r="K5" s="31"/>
      <c r="L5" s="31"/>
      <c r="M5" s="31"/>
      <c r="N5" s="34"/>
      <c r="O5" s="25"/>
      <c r="P5" s="27"/>
      <c r="Q5" s="27"/>
      <c r="R5" s="27"/>
      <c r="S5" s="27"/>
      <c r="T5" s="27"/>
      <c r="U5" s="30">
        <v>7</v>
      </c>
      <c r="V5" s="30">
        <v>0</v>
      </c>
      <c r="W5" s="30">
        <v>0</v>
      </c>
      <c r="X5" s="30">
        <v>5</v>
      </c>
      <c r="Y5" s="30">
        <v>31</v>
      </c>
      <c r="Z5" s="27"/>
      <c r="AA5" s="27"/>
      <c r="AB5" s="27"/>
      <c r="AC5" s="27"/>
      <c r="AD5" s="27"/>
      <c r="AE5" s="27"/>
      <c r="AF5" s="57" t="s">
        <v>44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2003</v>
      </c>
      <c r="C6" s="31"/>
      <c r="D6" s="32" t="s">
        <v>37</v>
      </c>
      <c r="E6" s="31"/>
      <c r="F6" s="33" t="s">
        <v>38</v>
      </c>
      <c r="G6" s="72"/>
      <c r="H6" s="70"/>
      <c r="I6" s="31"/>
      <c r="J6" s="31"/>
      <c r="K6" s="31"/>
      <c r="L6" s="31"/>
      <c r="M6" s="31"/>
      <c r="N6" s="34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2004</v>
      </c>
      <c r="C7" s="35"/>
      <c r="D7" s="36" t="s">
        <v>39</v>
      </c>
      <c r="E7" s="35"/>
      <c r="F7" s="37" t="s">
        <v>40</v>
      </c>
      <c r="G7" s="73"/>
      <c r="H7" s="71"/>
      <c r="I7" s="35"/>
      <c r="J7" s="35"/>
      <c r="K7" s="35"/>
      <c r="L7" s="35"/>
      <c r="M7" s="35"/>
      <c r="N7" s="38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2005</v>
      </c>
      <c r="C8" s="31"/>
      <c r="D8" s="32" t="s">
        <v>39</v>
      </c>
      <c r="E8" s="31"/>
      <c r="F8" s="33" t="s">
        <v>38</v>
      </c>
      <c r="G8" s="72"/>
      <c r="H8" s="70"/>
      <c r="I8" s="31"/>
      <c r="J8" s="31"/>
      <c r="K8" s="31"/>
      <c r="L8" s="31"/>
      <c r="M8" s="31"/>
      <c r="N8" s="3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2006</v>
      </c>
      <c r="C9" s="31"/>
      <c r="D9" s="32" t="s">
        <v>41</v>
      </c>
      <c r="E9" s="31"/>
      <c r="F9" s="33" t="s">
        <v>38</v>
      </c>
      <c r="G9" s="72"/>
      <c r="H9" s="70"/>
      <c r="I9" s="31"/>
      <c r="J9" s="31"/>
      <c r="K9" s="31"/>
      <c r="L9" s="31"/>
      <c r="M9" s="31"/>
      <c r="N9" s="34"/>
      <c r="O9" s="25"/>
      <c r="P9" s="27"/>
      <c r="Q9" s="27"/>
      <c r="R9" s="27"/>
      <c r="S9" s="27"/>
      <c r="T9" s="27"/>
      <c r="U9" s="30">
        <v>2</v>
      </c>
      <c r="V9" s="30">
        <v>0</v>
      </c>
      <c r="W9" s="30">
        <v>3</v>
      </c>
      <c r="X9" s="30">
        <v>1</v>
      </c>
      <c r="Y9" s="30">
        <v>8</v>
      </c>
      <c r="Z9" s="27"/>
      <c r="AA9" s="27"/>
      <c r="AB9" s="27"/>
      <c r="AC9" s="27"/>
      <c r="AD9" s="27"/>
      <c r="AE9" s="27"/>
      <c r="AF9" s="57" t="s">
        <v>45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27" t="s">
        <v>42</v>
      </c>
      <c r="D10" s="49" t="s">
        <v>41</v>
      </c>
      <c r="E10" s="27">
        <v>20</v>
      </c>
      <c r="F10" s="27">
        <v>0</v>
      </c>
      <c r="G10" s="27">
        <v>4</v>
      </c>
      <c r="H10" s="27">
        <v>7</v>
      </c>
      <c r="I10" s="27">
        <v>55</v>
      </c>
      <c r="J10" s="27">
        <v>23</v>
      </c>
      <c r="K10" s="27">
        <v>12</v>
      </c>
      <c r="L10" s="27">
        <v>16</v>
      </c>
      <c r="M10" s="27">
        <f>PRODUCT(F10+G10)</f>
        <v>4</v>
      </c>
      <c r="N10" s="29">
        <v>0.54500000000000004</v>
      </c>
      <c r="O10" s="25">
        <f>PRODUCT(I10/N10)</f>
        <v>100.91743119266054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 t="s">
        <v>43</v>
      </c>
      <c r="D11" s="49" t="s">
        <v>41</v>
      </c>
      <c r="E11" s="27">
        <v>20</v>
      </c>
      <c r="F11" s="27">
        <v>1</v>
      </c>
      <c r="G11" s="27">
        <v>5</v>
      </c>
      <c r="H11" s="27">
        <v>7</v>
      </c>
      <c r="I11" s="27">
        <v>31</v>
      </c>
      <c r="J11" s="27">
        <v>5</v>
      </c>
      <c r="K11" s="27">
        <v>8</v>
      </c>
      <c r="L11" s="27">
        <v>12</v>
      </c>
      <c r="M11" s="27">
        <f>PRODUCT(F11+G11)</f>
        <v>6</v>
      </c>
      <c r="N11" s="29">
        <v>0.33700000000000002</v>
      </c>
      <c r="O11" s="25">
        <f>PRODUCT(I11/N11)</f>
        <v>91.988130563798208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6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2009</v>
      </c>
      <c r="C12" s="31"/>
      <c r="D12" s="32" t="s">
        <v>41</v>
      </c>
      <c r="E12" s="31"/>
      <c r="F12" s="33" t="s">
        <v>38</v>
      </c>
      <c r="G12" s="72"/>
      <c r="H12" s="70"/>
      <c r="I12" s="31"/>
      <c r="J12" s="31"/>
      <c r="K12" s="31"/>
      <c r="L12" s="31"/>
      <c r="M12" s="31"/>
      <c r="N12" s="34"/>
      <c r="O12" s="7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6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2010</v>
      </c>
      <c r="C13" s="31"/>
      <c r="D13" s="32" t="s">
        <v>39</v>
      </c>
      <c r="E13" s="31"/>
      <c r="F13" s="33" t="s">
        <v>38</v>
      </c>
      <c r="G13" s="72"/>
      <c r="H13" s="70"/>
      <c r="I13" s="31"/>
      <c r="J13" s="31"/>
      <c r="K13" s="31"/>
      <c r="L13" s="31"/>
      <c r="M13" s="31"/>
      <c r="N13" s="34"/>
      <c r="O13" s="75">
        <v>0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6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2011</v>
      </c>
      <c r="C14" s="31"/>
      <c r="D14" s="32" t="s">
        <v>39</v>
      </c>
      <c r="E14" s="31"/>
      <c r="F14" s="33" t="s">
        <v>38</v>
      </c>
      <c r="G14" s="72"/>
      <c r="H14" s="70"/>
      <c r="I14" s="31"/>
      <c r="J14" s="31"/>
      <c r="K14" s="31"/>
      <c r="L14" s="31"/>
      <c r="M14" s="31"/>
      <c r="N14" s="34"/>
      <c r="O14" s="75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6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1012</v>
      </c>
      <c r="C15" s="27"/>
      <c r="D15" s="28"/>
      <c r="E15" s="27"/>
      <c r="F15" s="94"/>
      <c r="G15" s="41"/>
      <c r="H15" s="78"/>
      <c r="I15" s="27"/>
      <c r="J15" s="27"/>
      <c r="K15" s="27"/>
      <c r="L15" s="27"/>
      <c r="M15" s="27"/>
      <c r="N15" s="29"/>
      <c r="O15" s="7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6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2013</v>
      </c>
      <c r="C16" s="27"/>
      <c r="D16" s="28"/>
      <c r="E16" s="27"/>
      <c r="F16" s="94"/>
      <c r="G16" s="41"/>
      <c r="H16" s="78"/>
      <c r="I16" s="27"/>
      <c r="J16" s="27"/>
      <c r="K16" s="27"/>
      <c r="L16" s="27"/>
      <c r="M16" s="27"/>
      <c r="N16" s="29"/>
      <c r="O16" s="7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6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5">
        <v>2014</v>
      </c>
      <c r="C17" s="35"/>
      <c r="D17" s="36" t="s">
        <v>39</v>
      </c>
      <c r="E17" s="35"/>
      <c r="F17" s="37" t="s">
        <v>40</v>
      </c>
      <c r="G17" s="73"/>
      <c r="H17" s="71"/>
      <c r="I17" s="35"/>
      <c r="J17" s="35"/>
      <c r="K17" s="35"/>
      <c r="L17" s="35"/>
      <c r="M17" s="35"/>
      <c r="N17" s="38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5">
        <v>2015</v>
      </c>
      <c r="C18" s="35"/>
      <c r="D18" s="36" t="s">
        <v>39</v>
      </c>
      <c r="E18" s="35"/>
      <c r="F18" s="37" t="s">
        <v>40</v>
      </c>
      <c r="G18" s="73"/>
      <c r="H18" s="71"/>
      <c r="I18" s="35"/>
      <c r="J18" s="35"/>
      <c r="K18" s="35"/>
      <c r="L18" s="35"/>
      <c r="M18" s="35"/>
      <c r="N18" s="38"/>
      <c r="O18" s="25"/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0">SUM(E4:E18)</f>
        <v>40</v>
      </c>
      <c r="F19" s="19">
        <f t="shared" si="0"/>
        <v>1</v>
      </c>
      <c r="G19" s="19">
        <f t="shared" si="0"/>
        <v>9</v>
      </c>
      <c r="H19" s="19">
        <f t="shared" si="0"/>
        <v>14</v>
      </c>
      <c r="I19" s="19">
        <f t="shared" si="0"/>
        <v>86</v>
      </c>
      <c r="J19" s="19">
        <f t="shared" si="0"/>
        <v>28</v>
      </c>
      <c r="K19" s="19">
        <f t="shared" si="0"/>
        <v>20</v>
      </c>
      <c r="L19" s="19">
        <f t="shared" si="0"/>
        <v>28</v>
      </c>
      <c r="M19" s="19">
        <f t="shared" si="0"/>
        <v>10</v>
      </c>
      <c r="N19" s="39">
        <f>PRODUCT(I19/O19)</f>
        <v>0.44581399943550665</v>
      </c>
      <c r="O19" s="40">
        <f>SUM(O10:O18)</f>
        <v>192.90556175645875</v>
      </c>
      <c r="P19" s="19">
        <f t="shared" ref="P19:AE19" si="1">SUM(P4:P18)</f>
        <v>0</v>
      </c>
      <c r="Q19" s="19">
        <f t="shared" si="1"/>
        <v>0</v>
      </c>
      <c r="R19" s="19">
        <f t="shared" si="1"/>
        <v>0</v>
      </c>
      <c r="S19" s="19">
        <f t="shared" si="1"/>
        <v>0</v>
      </c>
      <c r="T19" s="19">
        <f t="shared" si="1"/>
        <v>0</v>
      </c>
      <c r="U19" s="19">
        <f t="shared" si="1"/>
        <v>9</v>
      </c>
      <c r="V19" s="19">
        <f t="shared" si="1"/>
        <v>0</v>
      </c>
      <c r="W19" s="19">
        <f t="shared" si="1"/>
        <v>3</v>
      </c>
      <c r="X19" s="19">
        <f t="shared" si="1"/>
        <v>6</v>
      </c>
      <c r="Y19" s="19">
        <f t="shared" si="1"/>
        <v>39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>
        <f t="shared" si="1"/>
        <v>0</v>
      </c>
      <c r="AD19" s="19">
        <f t="shared" si="1"/>
        <v>0</v>
      </c>
      <c r="AE19" s="19">
        <f t="shared" si="1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8" t="s">
        <v>2</v>
      </c>
      <c r="C20" s="41"/>
      <c r="D20" s="42">
        <f>SUM(F19:H19)+((I19-F19-G19)/3)+(E19/3)+(Z19*25)+(AA19*25)+(AB19*10)+(AC19*25)+(AD19*20)+(AE19*15)</f>
        <v>62.666666666666664</v>
      </c>
      <c r="E20" s="1"/>
      <c r="F20" s="1"/>
      <c r="G20" s="1"/>
      <c r="H20" s="1"/>
      <c r="I20" s="1"/>
      <c r="J20" s="1"/>
      <c r="K20" s="1"/>
      <c r="L20" s="1"/>
      <c r="M20" s="1"/>
      <c r="N20" s="4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44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3"/>
      <c r="O21" s="45"/>
      <c r="P21" s="1"/>
      <c r="Q21" s="46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1"/>
      <c r="AE21" s="1"/>
      <c r="AF21" s="47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8"/>
      <c r="D22" s="48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9" t="s">
        <v>33</v>
      </c>
      <c r="O22" s="25"/>
      <c r="P22" s="49" t="s">
        <v>48</v>
      </c>
      <c r="Q22" s="13"/>
      <c r="R22" s="13"/>
      <c r="S22" s="77"/>
      <c r="T22" s="77"/>
      <c r="U22" s="77"/>
      <c r="V22" s="77"/>
      <c r="W22" s="77"/>
      <c r="X22" s="77"/>
      <c r="Y22" s="13"/>
      <c r="Z22" s="13"/>
      <c r="AA22" s="13"/>
      <c r="AB22" s="13"/>
      <c r="AC22" s="13"/>
      <c r="AD22" s="13"/>
      <c r="AE22" s="13"/>
      <c r="AF22" s="7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9" t="s">
        <v>17</v>
      </c>
      <c r="C23" s="13"/>
      <c r="D23" s="50"/>
      <c r="E23" s="27">
        <f>PRODUCT(E19)</f>
        <v>40</v>
      </c>
      <c r="F23" s="27">
        <f>PRODUCT(F19)</f>
        <v>1</v>
      </c>
      <c r="G23" s="27">
        <f>PRODUCT(G19)</f>
        <v>9</v>
      </c>
      <c r="H23" s="27">
        <f>PRODUCT(H19)</f>
        <v>14</v>
      </c>
      <c r="I23" s="27">
        <f>PRODUCT(I19)</f>
        <v>86</v>
      </c>
      <c r="J23" s="1"/>
      <c r="K23" s="51">
        <f>PRODUCT((F23+G23)/E23)</f>
        <v>0.25</v>
      </c>
      <c r="L23" s="51">
        <f>PRODUCT(H23/E23)</f>
        <v>0.35</v>
      </c>
      <c r="M23" s="51">
        <f>PRODUCT(I23/E23)</f>
        <v>2.15</v>
      </c>
      <c r="N23" s="29">
        <f>PRODUCT(N19)</f>
        <v>0.44581399943550665</v>
      </c>
      <c r="O23" s="25">
        <f>PRODUCT(O19)</f>
        <v>192.90556175645875</v>
      </c>
      <c r="P23" s="79" t="s">
        <v>49</v>
      </c>
      <c r="Q23" s="80"/>
      <c r="R23" s="80"/>
      <c r="S23" s="81" t="s">
        <v>56</v>
      </c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2" t="s">
        <v>50</v>
      </c>
      <c r="AE23" s="81"/>
      <c r="AF23" s="83" t="s">
        <v>62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18</v>
      </c>
      <c r="C24" s="53"/>
      <c r="D24" s="54"/>
      <c r="E24" s="27"/>
      <c r="F24" s="27"/>
      <c r="G24" s="27"/>
      <c r="H24" s="27"/>
      <c r="I24" s="27"/>
      <c r="J24" s="1"/>
      <c r="K24" s="51"/>
      <c r="L24" s="51"/>
      <c r="M24" s="51"/>
      <c r="N24" s="29"/>
      <c r="O24" s="76">
        <v>0</v>
      </c>
      <c r="P24" s="84" t="s">
        <v>51</v>
      </c>
      <c r="Q24" s="85"/>
      <c r="R24" s="85"/>
      <c r="S24" s="86" t="s">
        <v>59</v>
      </c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7" t="s">
        <v>52</v>
      </c>
      <c r="AE24" s="86"/>
      <c r="AF24" s="88" t="s">
        <v>64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5" t="s">
        <v>19</v>
      </c>
      <c r="C25" s="56"/>
      <c r="D25" s="57"/>
      <c r="E25" s="30">
        <f>PRODUCT(U19)</f>
        <v>9</v>
      </c>
      <c r="F25" s="30">
        <f>PRODUCT(V19)</f>
        <v>0</v>
      </c>
      <c r="G25" s="30">
        <f>PRODUCT(W19)</f>
        <v>3</v>
      </c>
      <c r="H25" s="30">
        <f>PRODUCT(X19)</f>
        <v>6</v>
      </c>
      <c r="I25" s="30">
        <f>PRODUCT(Y19)</f>
        <v>39</v>
      </c>
      <c r="J25" s="1"/>
      <c r="K25" s="58">
        <f>PRODUCT((F25+G25)/E25)</f>
        <v>0.33333333333333331</v>
      </c>
      <c r="L25" s="58">
        <f>PRODUCT(H25/E25)</f>
        <v>0.66666666666666663</v>
      </c>
      <c r="M25" s="58">
        <f>PRODUCT(I25/E25)</f>
        <v>4.333333333333333</v>
      </c>
      <c r="N25" s="59">
        <f>PRODUCT(I25/O25)</f>
        <v>0.6964285714285714</v>
      </c>
      <c r="O25" s="25">
        <v>56</v>
      </c>
      <c r="P25" s="84" t="s">
        <v>53</v>
      </c>
      <c r="Q25" s="85"/>
      <c r="R25" s="85"/>
      <c r="S25" s="86" t="s">
        <v>58</v>
      </c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7" t="s">
        <v>57</v>
      </c>
      <c r="AE25" s="86"/>
      <c r="AF25" s="88" t="s">
        <v>63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60" t="s">
        <v>20</v>
      </c>
      <c r="C26" s="61"/>
      <c r="D26" s="62"/>
      <c r="E26" s="19">
        <f>SUM(E23:E25)</f>
        <v>49</v>
      </c>
      <c r="F26" s="19">
        <f>SUM(F23:F25)</f>
        <v>1</v>
      </c>
      <c r="G26" s="19">
        <f>SUM(G23:G25)</f>
        <v>12</v>
      </c>
      <c r="H26" s="19">
        <f>SUM(H23:H25)</f>
        <v>20</v>
      </c>
      <c r="I26" s="19">
        <f>SUM(I23:I25)</f>
        <v>125</v>
      </c>
      <c r="J26" s="1"/>
      <c r="K26" s="63">
        <f>PRODUCT((F26+G26)/E26)</f>
        <v>0.26530612244897961</v>
      </c>
      <c r="L26" s="63">
        <f>PRODUCT(H26/E26)</f>
        <v>0.40816326530612246</v>
      </c>
      <c r="M26" s="63">
        <f>PRODUCT(I26/E26)</f>
        <v>2.5510204081632653</v>
      </c>
      <c r="N26" s="39">
        <f>PRODUCT(I26/O26)</f>
        <v>0.50219850098129204</v>
      </c>
      <c r="O26" s="25">
        <f>SUM(O23:O25)</f>
        <v>248.90556175645875</v>
      </c>
      <c r="P26" s="89" t="s">
        <v>54</v>
      </c>
      <c r="Q26" s="90"/>
      <c r="R26" s="90"/>
      <c r="S26" s="91" t="s">
        <v>61</v>
      </c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2" t="s">
        <v>60</v>
      </c>
      <c r="AE26" s="91"/>
      <c r="AF26" s="93" t="s">
        <v>65</v>
      </c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44"/>
      <c r="C27" s="44"/>
      <c r="D27" s="44"/>
      <c r="E27" s="44"/>
      <c r="F27" s="44"/>
      <c r="G27" s="44"/>
      <c r="H27" s="44"/>
      <c r="I27" s="44"/>
      <c r="J27" s="1"/>
      <c r="K27" s="44"/>
      <c r="L27" s="44"/>
      <c r="M27" s="44"/>
      <c r="N27" s="43"/>
      <c r="O27" s="25"/>
      <c r="P27" s="1"/>
      <c r="Q27" s="46"/>
      <c r="R27" s="1"/>
      <c r="S27" s="1"/>
      <c r="T27" s="25"/>
      <c r="U27" s="25"/>
      <c r="V27" s="6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34</v>
      </c>
      <c r="C28" s="1"/>
      <c r="D28" s="1" t="s">
        <v>55</v>
      </c>
      <c r="E28" s="25"/>
      <c r="F28" s="25"/>
      <c r="G28" s="1"/>
      <c r="H28" s="1"/>
      <c r="I28" s="1"/>
      <c r="J28" s="1"/>
      <c r="K28" s="1"/>
      <c r="L28" s="1"/>
      <c r="M28" s="1"/>
      <c r="N28" s="46"/>
      <c r="O28" s="25"/>
      <c r="P28" s="1"/>
      <c r="Q28" s="46"/>
      <c r="R28" s="1"/>
      <c r="S28" s="1"/>
      <c r="T28" s="25"/>
      <c r="U28" s="25"/>
      <c r="V28" s="64"/>
      <c r="W28" s="1"/>
      <c r="X28" s="1"/>
      <c r="Y28" s="1"/>
      <c r="Z28" s="1"/>
      <c r="AA28" s="1"/>
      <c r="AB28" s="1"/>
      <c r="AC28" s="1"/>
      <c r="AD28" s="1"/>
      <c r="AE28" s="1"/>
      <c r="AF28" s="47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46</v>
      </c>
      <c r="E29" s="25"/>
      <c r="F29" s="25"/>
      <c r="G29" s="1"/>
      <c r="H29" s="1"/>
      <c r="I29" s="1"/>
      <c r="J29" s="1"/>
      <c r="K29" s="1"/>
      <c r="L29" s="1"/>
      <c r="M29" s="1"/>
      <c r="N29" s="46"/>
      <c r="O29" s="25"/>
      <c r="P29" s="1"/>
      <c r="Q29" s="46"/>
      <c r="R29" s="1"/>
      <c r="S29" s="1"/>
      <c r="T29" s="25"/>
      <c r="U29" s="25"/>
      <c r="V29" s="64"/>
      <c r="W29" s="1"/>
      <c r="X29" s="1"/>
      <c r="Y29" s="1"/>
      <c r="Z29" s="1"/>
      <c r="AA29" s="1"/>
      <c r="AB29" s="1"/>
      <c r="AC29" s="1"/>
      <c r="AD29" s="1"/>
      <c r="AE29" s="1"/>
      <c r="AF29" s="47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47</v>
      </c>
      <c r="E30" s="25"/>
      <c r="F30" s="25"/>
      <c r="G30" s="1"/>
      <c r="H30" s="1"/>
      <c r="I30" s="1"/>
      <c r="J30" s="1"/>
      <c r="K30" s="1"/>
      <c r="L30" s="1"/>
      <c r="M30" s="1"/>
      <c r="N30" s="46"/>
      <c r="O30" s="25"/>
      <c r="P30" s="1"/>
      <c r="Q30" s="46"/>
      <c r="R30" s="1"/>
      <c r="S30" s="1"/>
      <c r="T30" s="25"/>
      <c r="U30" s="25"/>
      <c r="V30" s="64"/>
      <c r="W30" s="1"/>
      <c r="X30" s="1"/>
      <c r="Y30" s="1"/>
      <c r="Z30" s="1"/>
      <c r="AA30" s="1"/>
      <c r="AB30" s="1"/>
      <c r="AC30" s="1"/>
      <c r="AD30" s="1"/>
      <c r="AE30" s="1"/>
      <c r="AF30" s="47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46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6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66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65"/>
      <c r="N33" s="65"/>
      <c r="O33" s="25"/>
      <c r="P33" s="1"/>
      <c r="Q33" s="46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47"/>
      <c r="AG33" s="24"/>
      <c r="AH33" s="9"/>
      <c r="AI33" s="9"/>
      <c r="AJ33" s="9"/>
      <c r="AK33" s="9"/>
      <c r="AL33" s="9"/>
    </row>
    <row r="34" spans="1:38" s="6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6"/>
      <c r="R34" s="1"/>
      <c r="S34" s="1"/>
      <c r="T34" s="25"/>
      <c r="U34" s="25"/>
      <c r="V34" s="64"/>
      <c r="W34" s="1"/>
      <c r="X34" s="1"/>
      <c r="Y34" s="1"/>
      <c r="Z34" s="1"/>
      <c r="AA34" s="1"/>
      <c r="AB34" s="25"/>
      <c r="AC34" s="1"/>
      <c r="AD34" s="1"/>
      <c r="AE34" s="1"/>
      <c r="AF34" s="47"/>
      <c r="AG34" s="24"/>
      <c r="AH34" s="9"/>
      <c r="AI34" s="9"/>
      <c r="AJ34" s="9"/>
      <c r="AK34" s="9"/>
      <c r="AL34" s="9"/>
    </row>
    <row r="35" spans="1:38" s="6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6"/>
      <c r="R35" s="1"/>
      <c r="S35" s="1"/>
      <c r="T35" s="25"/>
      <c r="U35" s="25"/>
      <c r="V35" s="64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6"/>
      <c r="R36" s="1"/>
      <c r="S36" s="1"/>
      <c r="T36" s="25"/>
      <c r="U36" s="25"/>
      <c r="V36" s="64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6"/>
      <c r="R37" s="1"/>
      <c r="S37" s="1"/>
      <c r="T37" s="25"/>
      <c r="U37" s="25"/>
      <c r="V37" s="64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3"/>
      <c r="O38" s="25"/>
      <c r="P38" s="1"/>
      <c r="Q38" s="46"/>
      <c r="R38" s="1"/>
      <c r="S38" s="1"/>
      <c r="T38" s="25"/>
      <c r="U38" s="25"/>
      <c r="V38" s="64"/>
      <c r="W38" s="1"/>
      <c r="X38" s="1"/>
      <c r="Y38" s="1"/>
      <c r="Z38" s="1"/>
      <c r="AA38" s="1"/>
      <c r="AB38" s="25"/>
      <c r="AC38" s="1"/>
      <c r="AD38" s="1"/>
      <c r="AE38" s="1"/>
      <c r="AF38" s="47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65"/>
      <c r="N39" s="43"/>
      <c r="O39" s="25"/>
      <c r="P39" s="1"/>
      <c r="Q39" s="46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47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65"/>
      <c r="N40" s="65"/>
      <c r="O40" s="25"/>
      <c r="P40" s="1"/>
      <c r="Q40" s="46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47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6"/>
      <c r="R41" s="1"/>
      <c r="S41" s="1"/>
      <c r="T41" s="25"/>
      <c r="U41" s="25"/>
      <c r="V41" s="64"/>
      <c r="W41" s="1"/>
      <c r="X41" s="1"/>
      <c r="Y41" s="1"/>
      <c r="Z41" s="1"/>
      <c r="AA41" s="1"/>
      <c r="AB41" s="25"/>
      <c r="AC41" s="1"/>
      <c r="AD41" s="1"/>
      <c r="AE41" s="1"/>
      <c r="AF41" s="47"/>
      <c r="AG41" s="9"/>
      <c r="AH41" s="66"/>
      <c r="AI41" s="66"/>
      <c r="AJ41" s="66"/>
      <c r="AK41" s="66"/>
      <c r="AL41" s="66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6"/>
      <c r="R42" s="1"/>
      <c r="S42" s="1"/>
      <c r="T42" s="25"/>
      <c r="U42" s="25"/>
      <c r="V42" s="64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66"/>
      <c r="AI42" s="66"/>
      <c r="AJ42" s="66"/>
      <c r="AK42" s="66"/>
      <c r="AL42" s="66"/>
    </row>
    <row r="43" spans="1:38" ht="15" customHeight="1" x14ac:dyDescent="0.25">
      <c r="A43" s="6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6"/>
      <c r="R43" s="1"/>
      <c r="S43" s="1"/>
      <c r="T43" s="25"/>
      <c r="U43" s="25"/>
      <c r="V43" s="64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6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6"/>
      <c r="R44" s="1"/>
      <c r="S44" s="1"/>
      <c r="T44" s="25"/>
      <c r="U44" s="25"/>
      <c r="V44" s="64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6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5"/>
      <c r="P45" s="1"/>
      <c r="Q45" s="46"/>
      <c r="R45" s="1"/>
      <c r="S45" s="1"/>
      <c r="T45" s="25"/>
      <c r="U45" s="25"/>
      <c r="V45" s="64"/>
      <c r="W45" s="1"/>
      <c r="X45" s="1"/>
      <c r="Y45" s="1"/>
      <c r="Z45" s="1"/>
      <c r="AA45" s="1"/>
      <c r="AB45" s="25"/>
      <c r="AC45" s="1"/>
      <c r="AD45" s="1"/>
      <c r="AE45" s="1"/>
      <c r="AF45" s="47"/>
      <c r="AG45" s="9"/>
    </row>
    <row r="46" spans="1:38" ht="15" customHeight="1" x14ac:dyDescent="0.25">
      <c r="A46" s="67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65"/>
      <c r="N46" s="43"/>
      <c r="O46" s="25"/>
      <c r="P46" s="1"/>
      <c r="Q46" s="46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47"/>
      <c r="AG46" s="9"/>
    </row>
    <row r="47" spans="1:38" ht="15" customHeight="1" x14ac:dyDescent="0.25">
      <c r="A47" s="6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6"/>
      <c r="R47" s="1"/>
      <c r="S47" s="1"/>
      <c r="T47" s="25"/>
      <c r="U47" s="25"/>
      <c r="V47" s="64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6"/>
      <c r="O48" s="25"/>
      <c r="P48" s="1"/>
      <c r="Q48" s="46"/>
      <c r="R48" s="1"/>
      <c r="S48" s="1"/>
      <c r="T48" s="25"/>
      <c r="U48" s="25"/>
      <c r="V48" s="64"/>
      <c r="W48" s="1"/>
      <c r="X48" s="1"/>
      <c r="Y48" s="1"/>
      <c r="Z48" s="1"/>
      <c r="AA48" s="1"/>
      <c r="AB48" s="25"/>
      <c r="AC48" s="1"/>
      <c r="AD48" s="1"/>
      <c r="AE48" s="1"/>
      <c r="AF48" s="47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6"/>
      <c r="O49" s="25"/>
      <c r="P49" s="1"/>
      <c r="Q49" s="46"/>
      <c r="R49" s="1"/>
      <c r="S49" s="1"/>
      <c r="T49" s="25"/>
      <c r="U49" s="25"/>
      <c r="V49" s="64"/>
      <c r="W49" s="1"/>
      <c r="X49" s="1"/>
      <c r="Y49" s="1"/>
      <c r="Z49" s="1"/>
      <c r="AA49" s="1"/>
      <c r="AB49" s="25"/>
      <c r="AC49" s="1"/>
      <c r="AD49" s="1"/>
      <c r="AE49" s="1"/>
      <c r="AF49" s="47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6"/>
      <c r="O50" s="25"/>
      <c r="P50" s="1"/>
      <c r="Q50" s="46"/>
      <c r="R50" s="1"/>
      <c r="S50" s="1"/>
      <c r="T50" s="25"/>
      <c r="U50" s="25"/>
      <c r="V50" s="64"/>
      <c r="W50" s="1"/>
      <c r="X50" s="1"/>
      <c r="Y50" s="1"/>
      <c r="Z50" s="1"/>
      <c r="AA50" s="1"/>
      <c r="AB50" s="25"/>
      <c r="AC50" s="1"/>
      <c r="AD50" s="1"/>
      <c r="AE50" s="1"/>
      <c r="AF50" s="47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6"/>
      <c r="O51" s="25"/>
      <c r="P51" s="1"/>
      <c r="Q51" s="46"/>
      <c r="R51" s="1"/>
      <c r="S51" s="1"/>
      <c r="T51" s="25"/>
      <c r="U51" s="25"/>
      <c r="V51" s="64"/>
      <c r="W51" s="1"/>
      <c r="X51" s="1"/>
      <c r="Y51" s="1"/>
      <c r="Z51" s="1"/>
      <c r="AA51" s="1"/>
      <c r="AB51" s="25"/>
      <c r="AC51" s="1"/>
      <c r="AD51" s="1"/>
      <c r="AE51" s="1"/>
      <c r="AF51" s="47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6"/>
      <c r="O52" s="25"/>
      <c r="P52" s="1"/>
      <c r="Q52" s="46"/>
      <c r="R52" s="1"/>
      <c r="S52" s="1"/>
      <c r="T52" s="25"/>
      <c r="U52" s="25"/>
      <c r="V52" s="64"/>
      <c r="W52" s="1"/>
      <c r="X52" s="1"/>
      <c r="Y52" s="1"/>
      <c r="Z52" s="1"/>
      <c r="AA52" s="1"/>
      <c r="AB52" s="25"/>
      <c r="AC52" s="1"/>
      <c r="AD52" s="1"/>
      <c r="AE52" s="1"/>
      <c r="AF52" s="47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2019-01-27T23:14:31Z</dcterms:modified>
</cp:coreProperties>
</file>