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AS7" i="5" l="1"/>
  <c r="AG7" i="5"/>
  <c r="AQ7" i="5"/>
  <c r="AP7" i="5"/>
  <c r="AO7" i="5"/>
  <c r="AN7" i="5"/>
  <c r="AM7" i="5"/>
  <c r="AE7" i="5"/>
  <c r="AD7" i="5"/>
  <c r="AC7" i="5"/>
  <c r="AB7" i="5"/>
  <c r="AA7" i="5"/>
  <c r="AG4" i="5" l="1"/>
  <c r="AQ7" i="6" l="1"/>
  <c r="AP7" i="6"/>
  <c r="AO7" i="6"/>
  <c r="AN7" i="6"/>
  <c r="AM7" i="6"/>
  <c r="AL7" i="6"/>
  <c r="Z7" i="6"/>
  <c r="Y7" i="6"/>
  <c r="X7" i="6"/>
  <c r="W7" i="6"/>
  <c r="V7" i="6"/>
  <c r="U7" i="6"/>
  <c r="O7" i="6"/>
  <c r="O12" i="6" s="1"/>
  <c r="O15" i="6" s="1"/>
  <c r="O16" i="6" s="1"/>
  <c r="M7" i="6"/>
  <c r="L7" i="6"/>
  <c r="K7" i="6"/>
  <c r="J7" i="6"/>
  <c r="I7" i="6"/>
  <c r="H7" i="6"/>
  <c r="H12" i="6" s="1"/>
  <c r="G7" i="6"/>
  <c r="G12" i="6" s="1"/>
  <c r="G15" i="6" s="1"/>
  <c r="F7" i="6"/>
  <c r="F12" i="6" s="1"/>
  <c r="E7" i="6"/>
  <c r="E12" i="6" s="1"/>
  <c r="E15" i="6" s="1"/>
  <c r="D9" i="6" l="1"/>
  <c r="F15" i="6"/>
  <c r="K15" i="6" s="1"/>
  <c r="K12" i="6"/>
  <c r="H15" i="6"/>
  <c r="L15" i="6" s="1"/>
  <c r="L12" i="6"/>
  <c r="I12" i="6"/>
  <c r="N7" i="6"/>
  <c r="N12" i="6" s="1"/>
  <c r="M12" i="6" l="1"/>
  <c r="I15" i="6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l="1"/>
  <c r="O13" i="5" s="1"/>
  <c r="G13" i="5"/>
  <c r="AR7" i="5"/>
  <c r="M15" i="6"/>
  <c r="N15" i="6"/>
  <c r="K12" i="5"/>
  <c r="J12" i="5" s="1"/>
  <c r="F12" i="5"/>
  <c r="L12" i="5" s="1"/>
  <c r="H12" i="5"/>
  <c r="H13" i="5" s="1"/>
  <c r="AF7" i="5"/>
  <c r="O12" i="5"/>
  <c r="K13" i="5"/>
  <c r="J13" i="5" s="1"/>
  <c r="M13" i="5" l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<sst xmlns="http://schemas.openxmlformats.org/spreadsheetml/2006/main" count="173" uniqueCount="71">
  <si>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</si>
  <si>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</si>
  <si>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</si>
  <si>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</si>
  <si>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</si>
  <si>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</si>
  <si>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</si>
  <si>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</si>
  <si>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</si>
  <si>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</si>
  <si>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</si>
  <si>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</si>
  <si>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</si>
  <si>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</si>
  <si>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</si>
  <si>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</si>
  <si>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</si>
  <si>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</si>
  <si>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</si>
  <si>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</si>
  <si>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</si>
  <si>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</si>
  <si>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</si>
  <si>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</si>
  <si>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Elias Pitkänen</t>
  </si>
  <si>
    <t>5.</t>
  </si>
  <si>
    <t>KPL  2</t>
  </si>
  <si>
    <t>13.11.2004   Kuusankoski</t>
  </si>
  <si>
    <t>KPL = Kouvolan Pallonlyöjät  (1931),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</si>
  <si>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</si>
  <si>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</si>
  <si>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</si>
  <si>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</si>
  <si>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</si>
  <si>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</si>
  <si>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</si>
  <si>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</si>
  <si>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</si>
  <si>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</si>
  <si>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</si>
  <si>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</si>
  <si>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</si>
  <si>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</si>
  <si>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</si>
  <si>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</si>
  <si>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</si>
  <si>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</si>
  <si>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</si>
  <si>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</si>
  <si>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</si>
  <si>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</si>
  <si>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</si>
  <si>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</si>
  <si>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</si>
  <si>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</si>
  <si>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</si>
  <si>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</si>
  <si>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</si>
  <si>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</si>
  <si>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</si>
  <si>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</si>
  <si>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</si>
  <si>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</si>
  <si>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</si>
  <si>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</si>
  <si>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</si>
  <si>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KPL</t>
  </si>
  <si>
    <t>06.08. 2019  AA - KPL  0-1  (1-7, 0-0)</t>
  </si>
  <si>
    <t xml:space="preserve">  14 v   8 kk 24 pv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</si>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</sst>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9" fontId="2" fillId="5" borderId="5" xfId="0" applyNumberFormat="1" applyFont="1" applyFill="1" applyBorder="1"/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5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12" customWidth="1"/>
    <col min="3" max="3" width="6.140625" style="113" customWidth="1"/>
    <col min="4" max="4" width="8.5703125" style="112" customWidth="1"/>
    <col min="5" max="12" width="5.7109375" style="113" customWidth="1"/>
    <col min="13" max="13" width="6" style="113" customWidth="1"/>
    <col min="14" max="14" width="8.85546875" style="11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3" customWidth="1"/>
    <col min="26" max="26" width="9.28515625" style="113" customWidth="1"/>
    <col min="27" max="27" width="0.7109375" style="113" customWidth="1"/>
    <col min="28" max="31" width="6.7109375" style="113" customWidth="1"/>
    <col min="32" max="32" width="0.7109375" style="113" customWidth="1"/>
    <col min="33" max="33" width="15.7109375" style="113" customWidth="1"/>
    <col min="34" max="34" width="13.42578125" style="113" customWidth="1"/>
    <col min="35" max="35" width="13" style="113" customWidth="1"/>
    <col min="36" max="36" width="12.140625" style="113" customWidth="1"/>
    <col min="37" max="37" width="0.7109375" style="113" customWidth="1"/>
    <col min="38" max="40" width="6.7109375" style="113" customWidth="1"/>
    <col min="41" max="43" width="4.7109375" style="113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27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18" t="s">
        <v>30</v>
      </c>
      <c r="Q2" s="29"/>
      <c r="R2" s="22"/>
      <c r="S2" s="28"/>
      <c r="T2" s="6"/>
      <c r="U2" s="29" t="s">
        <v>31</v>
      </c>
      <c r="V2" s="22"/>
      <c r="W2" s="22"/>
      <c r="X2" s="22"/>
      <c r="Y2" s="29"/>
      <c r="Z2" s="9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5" t="s">
        <v>35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1"/>
    </row>
    <row r="4" spans="1:44" s="76" customFormat="1" ht="15" customHeight="1" x14ac:dyDescent="0.25">
      <c r="A4" s="73"/>
      <c r="B4" s="77">
        <v>2019</v>
      </c>
      <c r="C4" s="77" t="s">
        <v>69</v>
      </c>
      <c r="D4" s="78" t="s">
        <v>26</v>
      </c>
      <c r="E4" s="77"/>
      <c r="F4" s="20"/>
      <c r="G4" s="77"/>
      <c r="H4" s="77"/>
      <c r="I4" s="77"/>
      <c r="J4" s="77"/>
      <c r="K4" s="77"/>
      <c r="L4" s="77"/>
      <c r="M4" s="77"/>
      <c r="N4" s="79"/>
      <c r="O4" s="10"/>
      <c r="P4" s="7"/>
      <c r="Q4" s="7"/>
      <c r="R4" s="7"/>
      <c r="S4" s="7"/>
      <c r="T4" s="10"/>
      <c r="U4" s="80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12"/>
      <c r="AN4" s="12"/>
      <c r="AO4" s="13"/>
      <c r="AP4" s="14"/>
      <c r="AQ4" s="12"/>
      <c r="AR4" s="71"/>
    </row>
    <row r="5" spans="1:44" s="76" customFormat="1" ht="15" customHeight="1" x14ac:dyDescent="0.25">
      <c r="A5" s="73"/>
      <c r="B5" s="12">
        <v>2019</v>
      </c>
      <c r="C5" s="12" t="s">
        <v>70</v>
      </c>
      <c r="D5" s="1" t="s">
        <v>66</v>
      </c>
      <c r="E5" s="12">
        <v>1</v>
      </c>
      <c r="F5" s="12">
        <v>0</v>
      </c>
      <c r="G5" s="12">
        <v>1</v>
      </c>
      <c r="H5" s="12">
        <v>1</v>
      </c>
      <c r="I5" s="12">
        <v>2</v>
      </c>
      <c r="J5" s="12">
        <v>1</v>
      </c>
      <c r="K5" s="12">
        <v>0</v>
      </c>
      <c r="L5" s="12">
        <v>0</v>
      </c>
      <c r="M5" s="12">
        <v>1</v>
      </c>
      <c r="N5" s="82">
        <v>0.66659999999999997</v>
      </c>
      <c r="O5" s="21">
        <v>3</v>
      </c>
      <c r="P5" s="7"/>
      <c r="Q5" s="7"/>
      <c r="R5" s="7"/>
      <c r="S5" s="7"/>
      <c r="T5" s="10"/>
      <c r="U5" s="80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12"/>
      <c r="AN5" s="12"/>
      <c r="AO5" s="13"/>
      <c r="AP5" s="14"/>
      <c r="AQ5" s="12">
        <v>1</v>
      </c>
      <c r="AR5" s="71"/>
    </row>
    <row r="6" spans="1:44" s="76" customFormat="1" ht="15" customHeight="1" x14ac:dyDescent="0.25">
      <c r="A6" s="73"/>
      <c r="B6" s="77">
        <v>2020</v>
      </c>
      <c r="C6" s="77" t="s">
        <v>70</v>
      </c>
      <c r="D6" s="78" t="s">
        <v>26</v>
      </c>
      <c r="E6" s="77"/>
      <c r="F6" s="20"/>
      <c r="G6" s="77"/>
      <c r="H6" s="77"/>
      <c r="I6" s="77"/>
      <c r="J6" s="77"/>
      <c r="K6" s="77"/>
      <c r="L6" s="77"/>
      <c r="M6" s="77"/>
      <c r="N6" s="79"/>
      <c r="O6" s="10"/>
      <c r="P6" s="7"/>
      <c r="Q6" s="7"/>
      <c r="R6" s="7"/>
      <c r="S6" s="7"/>
      <c r="T6" s="10"/>
      <c r="U6" s="80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12"/>
      <c r="AN6" s="12"/>
      <c r="AO6" s="13"/>
      <c r="AP6" s="14"/>
      <c r="AQ6" s="12"/>
      <c r="AR6" s="71"/>
    </row>
    <row r="7" spans="1:44" s="76" customFormat="1" ht="15" customHeight="1" x14ac:dyDescent="0.25">
      <c r="A7" s="67"/>
      <c r="B7" s="64" t="s">
        <v>50</v>
      </c>
      <c r="C7" s="11"/>
      <c r="D7" s="9"/>
      <c r="E7" s="7">
        <f t="shared" ref="E7:M7" si="0">SUM(E4:E6)</f>
        <v>1</v>
      </c>
      <c r="F7" s="7">
        <f t="shared" si="0"/>
        <v>0</v>
      </c>
      <c r="G7" s="7">
        <f t="shared" si="0"/>
        <v>1</v>
      </c>
      <c r="H7" s="7">
        <f t="shared" si="0"/>
        <v>1</v>
      </c>
      <c r="I7" s="7">
        <f t="shared" si="0"/>
        <v>2</v>
      </c>
      <c r="J7" s="7">
        <f t="shared" si="0"/>
        <v>1</v>
      </c>
      <c r="K7" s="7">
        <f t="shared" si="0"/>
        <v>0</v>
      </c>
      <c r="L7" s="7">
        <f t="shared" si="0"/>
        <v>0</v>
      </c>
      <c r="M7" s="11">
        <f t="shared" si="0"/>
        <v>1</v>
      </c>
      <c r="N7" s="15">
        <f>PRODUCT(I7/O7)</f>
        <v>0.66666666666666663</v>
      </c>
      <c r="O7" s="83">
        <f>SUM(O3:O6)</f>
        <v>3</v>
      </c>
      <c r="P7" s="40" t="s">
        <v>51</v>
      </c>
      <c r="Q7" s="40" t="s">
        <v>51</v>
      </c>
      <c r="R7" s="40" t="s">
        <v>51</v>
      </c>
      <c r="S7" s="40" t="s">
        <v>51</v>
      </c>
      <c r="T7" s="19"/>
      <c r="U7" s="7">
        <f>SUM(U4:U6)</f>
        <v>0</v>
      </c>
      <c r="V7" s="7">
        <f>SUM(V4:V6)</f>
        <v>0</v>
      </c>
      <c r="W7" s="7">
        <f>SUM(W4:W6)</f>
        <v>0</v>
      </c>
      <c r="X7" s="7">
        <f>SUM(X4:X6)</f>
        <v>0</v>
      </c>
      <c r="Y7" s="7">
        <f>SUM(Y4:Y6)</f>
        <v>0</v>
      </c>
      <c r="Z7" s="15">
        <f>PRODUCT(N13)</f>
        <v>0</v>
      </c>
      <c r="AA7" s="83"/>
      <c r="AB7" s="40" t="s">
        <v>51</v>
      </c>
      <c r="AC7" s="40" t="s">
        <v>51</v>
      </c>
      <c r="AD7" s="40" t="s">
        <v>51</v>
      </c>
      <c r="AE7" s="40" t="s">
        <v>51</v>
      </c>
      <c r="AF7" s="10"/>
      <c r="AG7" s="40" t="s">
        <v>52</v>
      </c>
      <c r="AH7" s="40" t="s">
        <v>52</v>
      </c>
      <c r="AI7" s="40" t="s">
        <v>52</v>
      </c>
      <c r="AJ7" s="40" t="s">
        <v>52</v>
      </c>
      <c r="AK7" s="10"/>
      <c r="AL7" s="7">
        <f t="shared" ref="AL7:AQ7" si="1">SUM(AL4:AL6)</f>
        <v>0</v>
      </c>
      <c r="AM7" s="7">
        <f t="shared" si="1"/>
        <v>0</v>
      </c>
      <c r="AN7" s="7">
        <f t="shared" si="1"/>
        <v>0</v>
      </c>
      <c r="AO7" s="7">
        <f t="shared" si="1"/>
        <v>0</v>
      </c>
      <c r="AP7" s="7">
        <f t="shared" si="1"/>
        <v>0</v>
      </c>
      <c r="AQ7" s="7">
        <f t="shared" si="1"/>
        <v>1</v>
      </c>
      <c r="AR7" s="71"/>
    </row>
    <row r="8" spans="1:44" s="76" customFormat="1" ht="15" customHeight="1" x14ac:dyDescent="0.25">
      <c r="A8" s="67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4"/>
      <c r="O8" s="10"/>
      <c r="P8" s="18"/>
      <c r="Q8" s="29"/>
      <c r="R8" s="41"/>
      <c r="S8" s="42"/>
      <c r="T8" s="10"/>
      <c r="U8" s="7"/>
      <c r="V8" s="7"/>
      <c r="W8" s="7"/>
      <c r="X8" s="7"/>
      <c r="Y8" s="7"/>
      <c r="Z8" s="15"/>
      <c r="AA8" s="10"/>
      <c r="AB8" s="85"/>
      <c r="AC8" s="86"/>
      <c r="AD8" s="41"/>
      <c r="AE8" s="42"/>
      <c r="AF8" s="10"/>
      <c r="AG8" s="87">
        <v>0</v>
      </c>
      <c r="AH8" s="88">
        <v>0</v>
      </c>
      <c r="AI8" s="88">
        <v>0</v>
      </c>
      <c r="AJ8" s="89">
        <v>0</v>
      </c>
      <c r="AK8" s="10"/>
      <c r="AL8" s="11"/>
      <c r="AM8" s="22"/>
      <c r="AN8" s="22"/>
      <c r="AO8" s="22"/>
      <c r="AP8" s="22"/>
      <c r="AQ8" s="9"/>
      <c r="AR8" s="71"/>
    </row>
    <row r="9" spans="1:44" ht="15" customHeight="1" x14ac:dyDescent="0.25">
      <c r="A9" s="73"/>
      <c r="B9" s="1" t="s">
        <v>53</v>
      </c>
      <c r="C9" s="14"/>
      <c r="D9" s="90">
        <f>SUM(F7:H7)+((I7-F7-G7)/3)+(E7/3)+(AL7*25)+(AM7*25)+(AN7*10)+(AO7*25)+(AP7*20)+(AQ7*15)-15</f>
        <v>2.6666666666666679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71"/>
    </row>
    <row r="10" spans="1:44" s="76" customFormat="1" ht="15" customHeight="1" x14ac:dyDescent="0.25">
      <c r="A10" s="7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1"/>
    </row>
    <row r="11" spans="1:44" ht="15" customHeight="1" x14ac:dyDescent="0.25">
      <c r="A11" s="73"/>
      <c r="B11" s="18" t="s">
        <v>54</v>
      </c>
      <c r="C11" s="91"/>
      <c r="D11" s="91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55</v>
      </c>
      <c r="N11" s="7" t="s">
        <v>9</v>
      </c>
      <c r="O11" s="10"/>
      <c r="P11" s="51" t="s">
        <v>56</v>
      </c>
      <c r="Q11" s="3"/>
      <c r="R11" s="3"/>
      <c r="S11" s="3"/>
      <c r="T11" s="92"/>
      <c r="U11" s="92"/>
      <c r="V11" s="92"/>
      <c r="W11" s="92"/>
      <c r="X11" s="92"/>
      <c r="Y11" s="3"/>
      <c r="Z11" s="3"/>
      <c r="AA11" s="3"/>
      <c r="AB11" s="92"/>
      <c r="AC11" s="92"/>
      <c r="AD11" s="3"/>
      <c r="AE11" s="52"/>
      <c r="AF11" s="10"/>
      <c r="AG11" s="51" t="s">
        <v>57</v>
      </c>
      <c r="AH11" s="3"/>
      <c r="AI11" s="92"/>
      <c r="AJ11" s="52"/>
      <c r="AK11" s="10"/>
      <c r="AL11" s="74" t="s">
        <v>58</v>
      </c>
      <c r="AM11" s="3"/>
      <c r="AN11" s="3"/>
      <c r="AO11" s="3"/>
      <c r="AP11" s="3"/>
      <c r="AQ11" s="52"/>
      <c r="AR11" s="71"/>
    </row>
    <row r="12" spans="1:44" ht="15" customHeight="1" x14ac:dyDescent="0.25">
      <c r="A12" s="73"/>
      <c r="B12" s="51" t="s">
        <v>7</v>
      </c>
      <c r="C12" s="3"/>
      <c r="D12" s="52"/>
      <c r="E12" s="12">
        <f>PRODUCT(E7)</f>
        <v>1</v>
      </c>
      <c r="F12" s="12">
        <f>PRODUCT(F7)</f>
        <v>0</v>
      </c>
      <c r="G12" s="12">
        <f>PRODUCT(G7)</f>
        <v>1</v>
      </c>
      <c r="H12" s="12">
        <f>PRODUCT(H7)</f>
        <v>1</v>
      </c>
      <c r="I12" s="12">
        <f>PRODUCT(I7)</f>
        <v>2</v>
      </c>
      <c r="J12" s="16"/>
      <c r="K12" s="93">
        <f>PRODUCT((F12+G12)/E12)</f>
        <v>1</v>
      </c>
      <c r="L12" s="93">
        <f>PRODUCT(H12/E12)</f>
        <v>1</v>
      </c>
      <c r="M12" s="93">
        <f>PRODUCT(I12/E12)</f>
        <v>2</v>
      </c>
      <c r="N12" s="68">
        <f>PRODUCT(N7)</f>
        <v>0.66666666666666663</v>
      </c>
      <c r="O12" s="10">
        <f>PRODUCT(O7)</f>
        <v>3</v>
      </c>
      <c r="P12" s="48" t="s">
        <v>59</v>
      </c>
      <c r="Q12" s="114"/>
      <c r="R12" s="49" t="s">
        <v>67</v>
      </c>
      <c r="S12" s="49"/>
      <c r="T12" s="49"/>
      <c r="U12" s="49"/>
      <c r="V12" s="49"/>
      <c r="W12" s="49"/>
      <c r="X12" s="49"/>
      <c r="Y12" s="115"/>
      <c r="Z12" s="115" t="s">
        <v>60</v>
      </c>
      <c r="AA12" s="115"/>
      <c r="AB12" s="49"/>
      <c r="AC12" s="116" t="s">
        <v>68</v>
      </c>
      <c r="AD12" s="117"/>
      <c r="AE12" s="50"/>
      <c r="AF12" s="10"/>
      <c r="AG12" s="118"/>
      <c r="AH12" s="131"/>
      <c r="AI12" s="49"/>
      <c r="AJ12" s="50"/>
      <c r="AK12" s="10"/>
      <c r="AL12" s="48"/>
      <c r="AM12" s="115"/>
      <c r="AN12" s="49"/>
      <c r="AO12" s="49"/>
      <c r="AP12" s="49"/>
      <c r="AQ12" s="50"/>
      <c r="AR12" s="71"/>
    </row>
    <row r="13" spans="1:44" ht="15" customHeight="1" x14ac:dyDescent="0.25">
      <c r="A13" s="73"/>
      <c r="B13" s="94" t="s">
        <v>31</v>
      </c>
      <c r="C13" s="95"/>
      <c r="D13" s="96"/>
      <c r="E13" s="12"/>
      <c r="F13" s="12"/>
      <c r="G13" s="12"/>
      <c r="H13" s="12"/>
      <c r="I13" s="12"/>
      <c r="J13" s="16"/>
      <c r="K13" s="93"/>
      <c r="L13" s="93"/>
      <c r="M13" s="93"/>
      <c r="N13" s="68"/>
      <c r="O13" s="10"/>
      <c r="P13" s="118" t="s">
        <v>61</v>
      </c>
      <c r="Q13" s="119"/>
      <c r="R13" s="120" t="s">
        <v>67</v>
      </c>
      <c r="S13" s="120"/>
      <c r="T13" s="120"/>
      <c r="U13" s="120"/>
      <c r="V13" s="120"/>
      <c r="W13" s="120"/>
      <c r="X13" s="120"/>
      <c r="Y13" s="121"/>
      <c r="Z13" s="121" t="s">
        <v>60</v>
      </c>
      <c r="AA13" s="121"/>
      <c r="AB13" s="120"/>
      <c r="AC13" s="122" t="s">
        <v>68</v>
      </c>
      <c r="AD13" s="83"/>
      <c r="AE13" s="123"/>
      <c r="AF13" s="10"/>
      <c r="AG13" s="118"/>
      <c r="AH13" s="122"/>
      <c r="AI13" s="120"/>
      <c r="AJ13" s="123"/>
      <c r="AK13" s="10"/>
      <c r="AL13" s="118"/>
      <c r="AM13" s="121"/>
      <c r="AN13" s="120"/>
      <c r="AO13" s="120"/>
      <c r="AP13" s="120"/>
      <c r="AQ13" s="123"/>
      <c r="AR13" s="71"/>
    </row>
    <row r="14" spans="1:44" ht="15" customHeight="1" x14ac:dyDescent="0.25">
      <c r="A14" s="73"/>
      <c r="B14" s="97" t="s">
        <v>62</v>
      </c>
      <c r="C14" s="98"/>
      <c r="D14" s="99"/>
      <c r="E14" s="100"/>
      <c r="F14" s="100"/>
      <c r="G14" s="100"/>
      <c r="H14" s="100"/>
      <c r="I14" s="100"/>
      <c r="J14" s="16"/>
      <c r="K14" s="101"/>
      <c r="L14" s="101"/>
      <c r="M14" s="101"/>
      <c r="N14" s="102"/>
      <c r="O14" s="10"/>
      <c r="P14" s="118" t="s">
        <v>63</v>
      </c>
      <c r="Q14" s="119"/>
      <c r="R14" s="120" t="s">
        <v>67</v>
      </c>
      <c r="S14" s="120"/>
      <c r="T14" s="120"/>
      <c r="U14" s="120"/>
      <c r="V14" s="120"/>
      <c r="W14" s="120"/>
      <c r="X14" s="120"/>
      <c r="Y14" s="121"/>
      <c r="Z14" s="121" t="s">
        <v>60</v>
      </c>
      <c r="AA14" s="121"/>
      <c r="AB14" s="120"/>
      <c r="AC14" s="122" t="s">
        <v>68</v>
      </c>
      <c r="AD14" s="83"/>
      <c r="AE14" s="123"/>
      <c r="AF14" s="10"/>
      <c r="AG14" s="132"/>
      <c r="AH14" s="122"/>
      <c r="AI14" s="120"/>
      <c r="AJ14" s="123"/>
      <c r="AK14" s="10"/>
      <c r="AL14" s="118"/>
      <c r="AM14" s="121"/>
      <c r="AN14" s="120"/>
      <c r="AO14" s="120"/>
      <c r="AP14" s="120"/>
      <c r="AQ14" s="123"/>
      <c r="AR14" s="71"/>
    </row>
    <row r="15" spans="1:44" ht="15" customHeight="1" x14ac:dyDescent="0.25">
      <c r="A15" s="73"/>
      <c r="B15" s="103" t="s">
        <v>64</v>
      </c>
      <c r="C15" s="104"/>
      <c r="D15" s="105"/>
      <c r="E15" s="7">
        <f>SUM(E12:E14)</f>
        <v>1</v>
      </c>
      <c r="F15" s="7">
        <f>SUM(F12:F14)</f>
        <v>0</v>
      </c>
      <c r="G15" s="7">
        <f>SUM(G12:G14)</f>
        <v>1</v>
      </c>
      <c r="H15" s="7">
        <f>SUM(H12:H14)</f>
        <v>1</v>
      </c>
      <c r="I15" s="7">
        <f>SUM(I12:I14)</f>
        <v>2</v>
      </c>
      <c r="J15" s="16"/>
      <c r="K15" s="106">
        <f>PRODUCT((F15+G15)/E15)</f>
        <v>1</v>
      </c>
      <c r="L15" s="106">
        <f>PRODUCT(H15/E15)</f>
        <v>1</v>
      </c>
      <c r="M15" s="106">
        <f>PRODUCT(I15/E15)</f>
        <v>2</v>
      </c>
      <c r="N15" s="15">
        <f>PRODUCT(I15/O15)</f>
        <v>0.66666666666666663</v>
      </c>
      <c r="O15" s="10">
        <f>SUM(O12:O14)</f>
        <v>3</v>
      </c>
      <c r="P15" s="124" t="s">
        <v>65</v>
      </c>
      <c r="Q15" s="125"/>
      <c r="R15" s="126"/>
      <c r="S15" s="126"/>
      <c r="T15" s="126"/>
      <c r="U15" s="126"/>
      <c r="V15" s="126"/>
      <c r="W15" s="126"/>
      <c r="X15" s="126"/>
      <c r="Y15" s="127"/>
      <c r="Z15" s="127"/>
      <c r="AA15" s="127"/>
      <c r="AB15" s="126"/>
      <c r="AC15" s="128"/>
      <c r="AD15" s="129"/>
      <c r="AE15" s="130"/>
      <c r="AF15" s="10"/>
      <c r="AG15" s="133"/>
      <c r="AH15" s="128"/>
      <c r="AI15" s="134"/>
      <c r="AJ15" s="130"/>
      <c r="AK15" s="10"/>
      <c r="AL15" s="124"/>
      <c r="AM15" s="127"/>
      <c r="AN15" s="126"/>
      <c r="AO15" s="126"/>
      <c r="AP15" s="126"/>
      <c r="AQ15" s="130"/>
      <c r="AR15" s="71"/>
    </row>
    <row r="16" spans="1:44" ht="15" customHeight="1" x14ac:dyDescent="0.25">
      <c r="A16" s="73"/>
      <c r="B16" s="107"/>
      <c r="C16" s="107"/>
      <c r="D16" s="107"/>
      <c r="E16" s="107"/>
      <c r="F16" s="107"/>
      <c r="G16" s="107"/>
      <c r="H16" s="107"/>
      <c r="I16" s="107"/>
      <c r="J16" s="16"/>
      <c r="K16" s="107"/>
      <c r="L16" s="107"/>
      <c r="M16" s="107"/>
      <c r="N16" s="38"/>
      <c r="O16" s="10">
        <f>SUM(O13:O15)</f>
        <v>3</v>
      </c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08"/>
      <c r="AI16" s="16"/>
      <c r="AJ16" s="16"/>
      <c r="AK16" s="10"/>
      <c r="AL16" s="16"/>
      <c r="AM16" s="16"/>
      <c r="AN16" s="16"/>
      <c r="AO16" s="16"/>
      <c r="AP16" s="16"/>
      <c r="AQ16" s="16"/>
      <c r="AR16" s="71"/>
    </row>
    <row r="17" spans="1:45" ht="15" customHeight="1" x14ac:dyDescent="0.2">
      <c r="A17" s="73"/>
      <c r="B17" s="16" t="s">
        <v>10</v>
      </c>
      <c r="C17" s="16"/>
      <c r="D17" s="54" t="s">
        <v>28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 x14ac:dyDescent="0.2">
      <c r="A18" s="7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3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10" customFormat="1" ht="15" customHeight="1" x14ac:dyDescent="0.2">
      <c r="A20" s="109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10" customFormat="1" ht="15" customHeight="1" x14ac:dyDescent="0.25">
      <c r="A21" s="109"/>
      <c r="B21" s="16"/>
      <c r="C21" s="16"/>
      <c r="D21" s="16"/>
      <c r="E21" s="16"/>
      <c r="F21" s="16"/>
      <c r="G21" s="17"/>
      <c r="H21" s="17"/>
      <c r="I21" s="17"/>
      <c r="J21" s="16"/>
      <c r="K21" s="16"/>
      <c r="L21" s="16"/>
      <c r="M21" s="111"/>
      <c r="N21" s="17"/>
      <c r="O21" s="10"/>
      <c r="P21" s="16"/>
      <c r="Q21" s="17"/>
      <c r="R21" s="16"/>
      <c r="S21" s="16"/>
      <c r="T21" s="10"/>
      <c r="U21" s="10"/>
      <c r="V21" s="108"/>
      <c r="W21" s="16"/>
      <c r="X21" s="16"/>
      <c r="Y21" s="16"/>
      <c r="Z21" s="16"/>
      <c r="AA21" s="16"/>
      <c r="AB21" s="16"/>
      <c r="AC21" s="16"/>
      <c r="AD21" s="16"/>
      <c r="AE21" s="16"/>
      <c r="AF21" s="71"/>
      <c r="AG21" s="111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71"/>
    </row>
    <row r="22" spans="1:45" s="110" customFormat="1" ht="15" customHeight="1" x14ac:dyDescent="0.25">
      <c r="A22" s="109"/>
      <c r="B22" s="16"/>
      <c r="C22" s="16"/>
      <c r="D22" s="16"/>
      <c r="E22" s="16"/>
      <c r="F22" s="17"/>
      <c r="G22" s="17"/>
      <c r="H22" s="17"/>
      <c r="I22" s="17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08"/>
      <c r="W22" s="16"/>
      <c r="X22" s="16"/>
      <c r="Y22" s="16"/>
      <c r="Z22" s="16"/>
      <c r="AA22" s="16"/>
      <c r="AB22" s="16"/>
      <c r="AC22" s="16"/>
      <c r="AD22" s="16"/>
      <c r="AE22" s="16"/>
      <c r="AF22" s="71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1"/>
    </row>
    <row r="23" spans="1:45" s="110" customFormat="1" ht="15" customHeight="1" x14ac:dyDescent="0.25">
      <c r="A23" s="109"/>
      <c r="B23" s="17"/>
      <c r="C23" s="17"/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08"/>
      <c r="W23" s="16"/>
      <c r="X23" s="16"/>
      <c r="Y23" s="16"/>
      <c r="Z23" s="16"/>
      <c r="AA23" s="16"/>
      <c r="AB23" s="16"/>
      <c r="AC23" s="16"/>
      <c r="AD23" s="16"/>
      <c r="AE23" s="16"/>
      <c r="AF23" s="71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1"/>
    </row>
    <row r="24" spans="1:45" s="110" customFormat="1" ht="15" customHeight="1" x14ac:dyDescent="0.25">
      <c r="A24" s="109"/>
      <c r="B24" s="17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1"/>
    </row>
    <row r="25" spans="1:45" s="110" customFormat="1" ht="15" customHeight="1" x14ac:dyDescent="0.25">
      <c r="A25" s="10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1"/>
    </row>
    <row r="26" spans="1:45" s="110" customFormat="1" ht="15" customHeight="1" x14ac:dyDescent="0.25">
      <c r="A26" s="10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5" s="110" customFormat="1" ht="15" customHeight="1" x14ac:dyDescent="0.25">
      <c r="A27" s="10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5" s="110" customFormat="1" ht="15" customHeight="1" x14ac:dyDescent="0.25">
      <c r="A28" s="10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10" customFormat="1" ht="15" customHeight="1" x14ac:dyDescent="0.25">
      <c r="A29" s="10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08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10" customFormat="1" ht="15" customHeight="1" x14ac:dyDescent="0.25">
      <c r="A30" s="10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08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10" customFormat="1" ht="15" customHeight="1" x14ac:dyDescent="0.25">
      <c r="A31" s="10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08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10" customFormat="1" ht="15" customHeight="1" x14ac:dyDescent="0.25">
      <c r="A32" s="10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08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10" customFormat="1" ht="15" customHeight="1" x14ac:dyDescent="0.25">
      <c r="A33" s="10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8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10" customFormat="1" ht="15" customHeight="1" x14ac:dyDescent="0.25">
      <c r="A34" s="10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8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10" customFormat="1" ht="15" customHeight="1" x14ac:dyDescent="0.25">
      <c r="A35" s="10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8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10" customFormat="1" ht="15" customHeight="1" x14ac:dyDescent="0.25">
      <c r="A36" s="10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8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10" customFormat="1" ht="15" customHeight="1" x14ac:dyDescent="0.25">
      <c r="A37" s="10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8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10" customFormat="1" ht="15" customHeight="1" x14ac:dyDescent="0.25">
      <c r="A38" s="10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8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10" customFormat="1" ht="15" customHeight="1" x14ac:dyDescent="0.25">
      <c r="A39" s="10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8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10" customFormat="1" ht="15" customHeight="1" x14ac:dyDescent="0.25">
      <c r="A40" s="10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8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10" customFormat="1" ht="15" customHeight="1" x14ac:dyDescent="0.25">
      <c r="A41" s="10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8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10" customFormat="1" ht="15" customHeight="1" x14ac:dyDescent="0.25">
      <c r="A42" s="10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8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10" customFormat="1" ht="15" customHeight="1" x14ac:dyDescent="0.25">
      <c r="A43" s="10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8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10" customFormat="1" ht="15" customHeight="1" x14ac:dyDescent="0.25">
      <c r="A44" s="10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8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10" customFormat="1" ht="15" customHeight="1" x14ac:dyDescent="0.25">
      <c r="A45" s="10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8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10" customFormat="1" ht="15" customHeight="1" x14ac:dyDescent="0.25">
      <c r="A46" s="10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8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10" customFormat="1" ht="15" customHeight="1" x14ac:dyDescent="0.25">
      <c r="A47" s="10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8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10" customFormat="1" ht="15" customHeight="1" x14ac:dyDescent="0.25">
      <c r="A48" s="10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8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10" customFormat="1" ht="15" customHeight="1" x14ac:dyDescent="0.25">
      <c r="A49" s="10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8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10" customFormat="1" ht="15" customHeight="1" x14ac:dyDescent="0.25">
      <c r="A50" s="10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8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10" customFormat="1" ht="15" customHeight="1" x14ac:dyDescent="0.25">
      <c r="A51" s="10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8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10" customFormat="1" ht="15" customHeight="1" x14ac:dyDescent="0.25">
      <c r="A52" s="10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8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10" customFormat="1" ht="15" customHeight="1" x14ac:dyDescent="0.25">
      <c r="A53" s="10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8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10" customFormat="1" ht="15" customHeight="1" x14ac:dyDescent="0.25">
      <c r="A54" s="10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8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10" customFormat="1" ht="15" customHeight="1" x14ac:dyDescent="0.25">
      <c r="A55" s="10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8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10" customFormat="1" ht="15" customHeight="1" x14ac:dyDescent="0.25">
      <c r="A56" s="10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8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10" customFormat="1" ht="15" customHeight="1" x14ac:dyDescent="0.25">
      <c r="A57" s="10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8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10" customFormat="1" ht="15" customHeight="1" x14ac:dyDescent="0.25">
      <c r="A58" s="10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8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10" customFormat="1" ht="15" customHeight="1" x14ac:dyDescent="0.25">
      <c r="A59" s="10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8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10" customFormat="1" ht="15" customHeight="1" x14ac:dyDescent="0.25">
      <c r="A60" s="10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8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10" customFormat="1" ht="15" customHeight="1" x14ac:dyDescent="0.25">
      <c r="A61" s="10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8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10" customFormat="1" ht="15" customHeight="1" x14ac:dyDescent="0.25">
      <c r="A62" s="10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8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10" customFormat="1" ht="15" customHeight="1" x14ac:dyDescent="0.25">
      <c r="A63" s="10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8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10" customFormat="1" ht="15" customHeight="1" x14ac:dyDescent="0.25">
      <c r="A64" s="10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8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10" customFormat="1" ht="15" customHeight="1" x14ac:dyDescent="0.25">
      <c r="A65" s="10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8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10" customFormat="1" ht="15" customHeight="1" x14ac:dyDescent="0.25">
      <c r="A66" s="10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8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10" customFormat="1" ht="15" customHeight="1" x14ac:dyDescent="0.25">
      <c r="A67" s="10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8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10" customFormat="1" ht="15" customHeight="1" x14ac:dyDescent="0.25">
      <c r="A68" s="10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8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10" customFormat="1" ht="15" customHeight="1" x14ac:dyDescent="0.25">
      <c r="A69" s="10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8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10" customFormat="1" ht="15" customHeight="1" x14ac:dyDescent="0.25">
      <c r="A70" s="10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8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10" customFormat="1" ht="15" customHeight="1" x14ac:dyDescent="0.25">
      <c r="A71" s="10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8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10" customFormat="1" ht="15" customHeight="1" x14ac:dyDescent="0.25">
      <c r="A72" s="10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8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10" customFormat="1" ht="15" customHeight="1" x14ac:dyDescent="0.25">
      <c r="A73" s="10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8"/>
      <c r="AI73" s="16"/>
      <c r="AJ73" s="16"/>
      <c r="AK73" s="16"/>
      <c r="AL73" s="16"/>
      <c r="AM73" s="16"/>
      <c r="AN73" s="16"/>
      <c r="AO73" s="16"/>
      <c r="AP73" s="16"/>
      <c r="AQ73" s="16"/>
      <c r="AR73" s="72"/>
    </row>
    <row r="74" spans="1:44" s="110" customFormat="1" ht="15" customHeight="1" x14ac:dyDescent="0.25">
      <c r="A74" s="10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8"/>
      <c r="AI74" s="16"/>
      <c r="AJ74" s="16"/>
      <c r="AK74" s="16"/>
      <c r="AL74" s="16"/>
      <c r="AM74" s="16"/>
      <c r="AN74" s="16"/>
      <c r="AO74" s="16"/>
      <c r="AP74" s="16"/>
      <c r="AQ74" s="16"/>
      <c r="AR74" s="72"/>
    </row>
    <row r="75" spans="1:44" s="110" customFormat="1" ht="15" customHeight="1" x14ac:dyDescent="0.25">
      <c r="A75" s="10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8"/>
      <c r="AI75" s="16"/>
      <c r="AJ75" s="16"/>
      <c r="AK75" s="16"/>
      <c r="AL75" s="16"/>
      <c r="AM75" s="16"/>
      <c r="AN75" s="16"/>
      <c r="AO75" s="16"/>
      <c r="AP75" s="16"/>
      <c r="AQ75" s="16"/>
      <c r="AR75" s="72"/>
    </row>
    <row r="76" spans="1:44" s="110" customFormat="1" ht="15" customHeight="1" x14ac:dyDescent="0.25">
      <c r="A76" s="10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08"/>
      <c r="AI76" s="16"/>
      <c r="AJ76" s="16"/>
      <c r="AK76" s="10"/>
      <c r="AL76" s="10"/>
      <c r="AM76" s="10"/>
      <c r="AN76" s="10"/>
      <c r="AO76" s="10"/>
      <c r="AP76" s="10"/>
      <c r="AQ76" s="10"/>
      <c r="AR76" s="72"/>
    </row>
    <row r="77" spans="1:44" s="110" customFormat="1" ht="15" customHeight="1" x14ac:dyDescent="0.25">
      <c r="A77" s="10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08"/>
      <c r="AI77" s="16"/>
      <c r="AJ77" s="16"/>
      <c r="AK77" s="10"/>
      <c r="AL77" s="10"/>
      <c r="AM77" s="10"/>
      <c r="AN77" s="10"/>
      <c r="AO77" s="10"/>
      <c r="AP77" s="10"/>
      <c r="AQ77" s="10"/>
      <c r="AR77" s="72"/>
    </row>
    <row r="78" spans="1:44" s="110" customFormat="1" ht="15" customHeight="1" x14ac:dyDescent="0.25">
      <c r="A78" s="10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08"/>
      <c r="AI78" s="16"/>
      <c r="AJ78" s="16"/>
      <c r="AK78" s="10"/>
      <c r="AL78" s="10"/>
      <c r="AM78" s="10"/>
      <c r="AN78" s="10"/>
      <c r="AO78" s="10"/>
      <c r="AP78" s="10"/>
      <c r="AQ78" s="10"/>
      <c r="AR78" s="72"/>
    </row>
    <row r="79" spans="1:44" s="110" customFormat="1" ht="15" customHeight="1" x14ac:dyDescent="0.25">
      <c r="A79" s="10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8"/>
      <c r="AI79" s="16"/>
      <c r="AJ79" s="16"/>
      <c r="AK79" s="10"/>
      <c r="AL79" s="10"/>
      <c r="AM79" s="10"/>
      <c r="AN79" s="10"/>
      <c r="AO79" s="10"/>
      <c r="AP79" s="10"/>
      <c r="AQ79" s="10"/>
      <c r="AR79" s="72"/>
    </row>
    <row r="80" spans="1:44" s="110" customFormat="1" ht="15" customHeight="1" x14ac:dyDescent="0.25">
      <c r="A80" s="10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8"/>
      <c r="AI80" s="16"/>
      <c r="AJ80" s="16"/>
      <c r="AK80" s="10"/>
      <c r="AL80" s="10"/>
      <c r="AM80" s="10"/>
      <c r="AN80" s="10"/>
      <c r="AO80" s="10"/>
      <c r="AP80" s="10"/>
      <c r="AQ80" s="10"/>
      <c r="AR80" s="72"/>
    </row>
    <row r="81" spans="1:44" s="110" customFormat="1" ht="15" customHeight="1" x14ac:dyDescent="0.25">
      <c r="A81" s="10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8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10" customFormat="1" ht="15" customHeight="1" x14ac:dyDescent="0.25">
      <c r="A82" s="10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8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10" customFormat="1" ht="15" customHeight="1" x14ac:dyDescent="0.25">
      <c r="A83" s="10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8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10" customFormat="1" ht="15" customHeight="1" x14ac:dyDescent="0.25">
      <c r="A84" s="10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8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10" customFormat="1" ht="15" customHeight="1" x14ac:dyDescent="0.25">
      <c r="A85" s="10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8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10" customFormat="1" ht="15" customHeight="1" x14ac:dyDescent="0.25">
      <c r="A86" s="10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8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10" customFormat="1" ht="15" customHeight="1" x14ac:dyDescent="0.25">
      <c r="A87" s="10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8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10" customFormat="1" ht="15" customHeight="1" x14ac:dyDescent="0.25">
      <c r="A88" s="10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8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10" customFormat="1" ht="15" customHeight="1" x14ac:dyDescent="0.25">
      <c r="A89" s="10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8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10" customFormat="1" ht="15" customHeight="1" x14ac:dyDescent="0.25">
      <c r="A90" s="10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8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10" customFormat="1" ht="15" customHeight="1" x14ac:dyDescent="0.25">
      <c r="A91" s="10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8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10" customFormat="1" ht="15" customHeight="1" x14ac:dyDescent="0.25">
      <c r="A92" s="10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8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10" customFormat="1" ht="15" customHeight="1" x14ac:dyDescent="0.25">
      <c r="A93" s="10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8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10" customFormat="1" ht="15" customHeight="1" x14ac:dyDescent="0.25">
      <c r="A94" s="10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8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10" customFormat="1" ht="15" customHeight="1" x14ac:dyDescent="0.25">
      <c r="A95" s="10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8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10" customFormat="1" ht="15" customHeight="1" x14ac:dyDescent="0.25">
      <c r="A96" s="10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8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10" customFormat="1" ht="15" customHeight="1" x14ac:dyDescent="0.25">
      <c r="A97" s="10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8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10" customFormat="1" ht="15" customHeight="1" x14ac:dyDescent="0.25">
      <c r="A98" s="10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8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10" customFormat="1" ht="15" customHeight="1" x14ac:dyDescent="0.25">
      <c r="A99" s="10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8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10" customFormat="1" ht="15" customHeight="1" x14ac:dyDescent="0.25">
      <c r="A100" s="10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8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10" customFormat="1" ht="15" customHeight="1" x14ac:dyDescent="0.25">
      <c r="A101" s="10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8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10" customFormat="1" ht="15" customHeight="1" x14ac:dyDescent="0.25">
      <c r="A102" s="10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8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10" customFormat="1" ht="15" customHeight="1" x14ac:dyDescent="0.25">
      <c r="A103" s="10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8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10" customFormat="1" ht="15" customHeight="1" x14ac:dyDescent="0.25">
      <c r="A104" s="10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8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10" customFormat="1" ht="15" customHeight="1" x14ac:dyDescent="0.25">
      <c r="A105" s="10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8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10" customFormat="1" ht="15" customHeight="1" x14ac:dyDescent="0.25">
      <c r="A106" s="10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8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10" customFormat="1" ht="15" customHeight="1" x14ac:dyDescent="0.25">
      <c r="A107" s="10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8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10" customFormat="1" ht="15" customHeight="1" x14ac:dyDescent="0.25">
      <c r="A108" s="10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8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10" customFormat="1" ht="15" customHeight="1" x14ac:dyDescent="0.25">
      <c r="A109" s="10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8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10" customFormat="1" ht="15" customHeight="1" x14ac:dyDescent="0.25">
      <c r="A110" s="10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8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10" customFormat="1" ht="15" customHeight="1" x14ac:dyDescent="0.25">
      <c r="A111" s="10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8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10" customFormat="1" ht="15" customHeight="1" x14ac:dyDescent="0.25">
      <c r="A112" s="10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8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10" customFormat="1" ht="15" customHeight="1" x14ac:dyDescent="0.25">
      <c r="A113" s="10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8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10" customFormat="1" ht="15" customHeight="1" x14ac:dyDescent="0.25">
      <c r="A114" s="10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8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10" customFormat="1" ht="15" customHeight="1" x14ac:dyDescent="0.25">
      <c r="A115" s="10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8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10" customFormat="1" ht="15" customHeight="1" x14ac:dyDescent="0.25">
      <c r="A116" s="10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8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10" customFormat="1" ht="15" customHeight="1" x14ac:dyDescent="0.25">
      <c r="A117" s="10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8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10" customFormat="1" ht="15" customHeight="1" x14ac:dyDescent="0.25">
      <c r="A118" s="10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8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10" customFormat="1" ht="15" customHeight="1" x14ac:dyDescent="0.25">
      <c r="A119" s="10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8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10" customFormat="1" ht="15" customHeight="1" x14ac:dyDescent="0.25">
      <c r="A120" s="10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8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10" customFormat="1" ht="15" customHeight="1" x14ac:dyDescent="0.25">
      <c r="A121" s="10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8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10" customFormat="1" ht="15" customHeight="1" x14ac:dyDescent="0.25">
      <c r="A122" s="10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8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10" customFormat="1" ht="15" customHeight="1" x14ac:dyDescent="0.25">
      <c r="A123" s="10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8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10" customFormat="1" ht="15" customHeight="1" x14ac:dyDescent="0.25">
      <c r="A124" s="10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8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10" customFormat="1" ht="15" customHeight="1" x14ac:dyDescent="0.25">
      <c r="A125" s="10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8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10" customFormat="1" ht="15" customHeight="1" x14ac:dyDescent="0.25">
      <c r="A126" s="10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8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10" customFormat="1" ht="15" customHeight="1" x14ac:dyDescent="0.25">
      <c r="A127" s="10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8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10" customFormat="1" ht="15" customHeight="1" x14ac:dyDescent="0.25">
      <c r="A128" s="10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8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10" customFormat="1" ht="15" customHeight="1" x14ac:dyDescent="0.25">
      <c r="A129" s="10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8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10" customFormat="1" ht="15" customHeight="1" x14ac:dyDescent="0.25">
      <c r="A130" s="10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8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10" customFormat="1" ht="15" customHeight="1" x14ac:dyDescent="0.25">
      <c r="A131" s="10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8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10" customFormat="1" ht="15" customHeight="1" x14ac:dyDescent="0.25">
      <c r="A132" s="10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8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10" customFormat="1" ht="15" customHeight="1" x14ac:dyDescent="0.25">
      <c r="A133" s="10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8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10" customFormat="1" ht="15" customHeight="1" x14ac:dyDescent="0.25">
      <c r="A134" s="10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8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10" customFormat="1" ht="15" customHeight="1" x14ac:dyDescent="0.25">
      <c r="A135" s="10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8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10" customFormat="1" ht="15" customHeight="1" x14ac:dyDescent="0.25">
      <c r="A136" s="10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8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10" customFormat="1" ht="15" customHeight="1" x14ac:dyDescent="0.25">
      <c r="A137" s="10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8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10" customFormat="1" ht="15" customHeight="1" x14ac:dyDescent="0.25">
      <c r="A138" s="10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8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10" customFormat="1" ht="15" customHeight="1" x14ac:dyDescent="0.25">
      <c r="A139" s="10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8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10" customFormat="1" ht="15" customHeight="1" x14ac:dyDescent="0.25">
      <c r="A140" s="10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8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10" customFormat="1" ht="15" customHeight="1" x14ac:dyDescent="0.25">
      <c r="A141" s="10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8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10" customFormat="1" ht="15" customHeight="1" x14ac:dyDescent="0.25">
      <c r="A142" s="10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8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10" customFormat="1" ht="15" customHeight="1" x14ac:dyDescent="0.25">
      <c r="A143" s="10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8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10" customFormat="1" ht="15" customHeight="1" x14ac:dyDescent="0.25">
      <c r="A144" s="10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8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10" customFormat="1" ht="15" customHeight="1" x14ac:dyDescent="0.25">
      <c r="A145" s="10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8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10" customFormat="1" ht="15" customHeight="1" x14ac:dyDescent="0.25">
      <c r="A146" s="10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8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10" customFormat="1" ht="15" customHeight="1" x14ac:dyDescent="0.25">
      <c r="A147" s="10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8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10" customFormat="1" ht="15" customHeight="1" x14ac:dyDescent="0.25">
      <c r="A148" s="10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8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10" customFormat="1" ht="15" customHeight="1" x14ac:dyDescent="0.25">
      <c r="A149" s="10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8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10" customFormat="1" ht="15" customHeight="1" x14ac:dyDescent="0.25">
      <c r="A150" s="10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8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10" customFormat="1" ht="15" customHeight="1" x14ac:dyDescent="0.25">
      <c r="A151" s="10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8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10" customFormat="1" ht="15" customHeight="1" x14ac:dyDescent="0.25">
      <c r="A152" s="10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8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10" customFormat="1" ht="15" customHeight="1" x14ac:dyDescent="0.25">
      <c r="A153" s="10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8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10" customFormat="1" ht="15" customHeight="1" x14ac:dyDescent="0.25">
      <c r="A154" s="10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8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10" customFormat="1" ht="15" customHeight="1" x14ac:dyDescent="0.25">
      <c r="A155" s="10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8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10" customFormat="1" ht="15" customHeight="1" x14ac:dyDescent="0.25">
      <c r="A156" s="10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8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10" customFormat="1" ht="15" customHeight="1" x14ac:dyDescent="0.25">
      <c r="A157" s="10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8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10" customFormat="1" ht="15" customHeight="1" x14ac:dyDescent="0.25">
      <c r="A158" s="10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8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10" customFormat="1" ht="15" customHeight="1" x14ac:dyDescent="0.25">
      <c r="A159" s="10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8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10" customFormat="1" ht="15" customHeight="1" x14ac:dyDescent="0.25">
      <c r="A160" s="10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8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10" customFormat="1" ht="15" customHeight="1" x14ac:dyDescent="0.25">
      <c r="A161" s="10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8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10" customFormat="1" ht="15" customHeight="1" x14ac:dyDescent="0.25">
      <c r="A162" s="10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8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10" customFormat="1" ht="15" customHeight="1" x14ac:dyDescent="0.25">
      <c r="A163" s="10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8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10" customFormat="1" ht="15" customHeight="1" x14ac:dyDescent="0.25">
      <c r="A164" s="10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8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10" customFormat="1" ht="15" customHeight="1" x14ac:dyDescent="0.25">
      <c r="A165" s="10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8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10" customFormat="1" ht="15" customHeight="1" x14ac:dyDescent="0.25">
      <c r="A166" s="10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8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10" customFormat="1" ht="15" customHeight="1" x14ac:dyDescent="0.25">
      <c r="A167" s="10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8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10" customFormat="1" ht="15" customHeight="1" x14ac:dyDescent="0.25">
      <c r="A168" s="10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8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ht="15" customHeight="1" x14ac:dyDescent="0.25">
      <c r="AG169" s="10"/>
      <c r="AH169" s="108"/>
      <c r="AI169" s="16"/>
      <c r="AJ169" s="16"/>
    </row>
    <row r="170" spans="1:44" ht="15" customHeight="1" x14ac:dyDescent="0.25">
      <c r="AG170" s="10"/>
      <c r="AH170" s="108"/>
      <c r="AI170" s="16"/>
      <c r="AJ170" s="16"/>
    </row>
    <row r="171" spans="1:44" ht="15" customHeight="1" x14ac:dyDescent="0.25">
      <c r="AG171" s="10"/>
      <c r="AH171" s="108"/>
      <c r="AI171" s="16"/>
      <c r="AJ171" s="16"/>
    </row>
    <row r="172" spans="1:44" ht="15" customHeight="1" x14ac:dyDescent="0.25">
      <c r="AG172" s="10"/>
      <c r="AH172" s="108"/>
      <c r="AI172" s="16"/>
      <c r="AJ172" s="16"/>
    </row>
    <row r="173" spans="1:44" ht="15" customHeight="1" x14ac:dyDescent="0.25">
      <c r="AG173" s="10"/>
      <c r="AH173" s="108"/>
      <c r="AI173" s="16"/>
      <c r="AJ173" s="16"/>
    </row>
    <row r="174" spans="1:44" ht="15" customHeight="1" x14ac:dyDescent="0.25">
      <c r="AG174" s="10"/>
      <c r="AH174" s="108"/>
      <c r="AI174" s="16"/>
      <c r="AJ174" s="16"/>
    </row>
    <row r="175" spans="1:44" ht="15" customHeight="1" x14ac:dyDescent="0.25">
      <c r="AG175" s="10"/>
      <c r="AH175" s="108"/>
      <c r="AI175" s="16"/>
      <c r="AJ17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5</v>
      </c>
      <c r="AF4" s="68">
        <v>0.71419999999999995</v>
      </c>
      <c r="AG4" s="69">
        <f t="shared" ref="AG4" si="0">PRODUCT(AE4/AF4)</f>
        <v>7.0008401008120984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69</v>
      </c>
      <c r="Z5" s="1" t="s">
        <v>26</v>
      </c>
      <c r="AA5" s="12">
        <v>12</v>
      </c>
      <c r="AB5" s="12">
        <v>1</v>
      </c>
      <c r="AC5" s="12">
        <v>14</v>
      </c>
      <c r="AD5" s="12">
        <v>9</v>
      </c>
      <c r="AE5" s="12">
        <v>59</v>
      </c>
      <c r="AF5" s="68">
        <v>0.65549999999999997</v>
      </c>
      <c r="AG5" s="19">
        <v>90</v>
      </c>
      <c r="AH5" s="40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3</v>
      </c>
      <c r="AR5" s="65">
        <v>0.42849999999999999</v>
      </c>
      <c r="AS5" s="1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70</v>
      </c>
      <c r="Z6" s="1" t="s">
        <v>26</v>
      </c>
      <c r="AA6" s="12">
        <v>6</v>
      </c>
      <c r="AB6" s="12">
        <v>0</v>
      </c>
      <c r="AC6" s="12">
        <v>7</v>
      </c>
      <c r="AD6" s="12">
        <v>5</v>
      </c>
      <c r="AE6" s="12">
        <v>27</v>
      </c>
      <c r="AF6" s="32">
        <v>0.61360000000000003</v>
      </c>
      <c r="AG6" s="19">
        <v>44</v>
      </c>
      <c r="AH6" s="40"/>
      <c r="AI6" s="7"/>
      <c r="AJ6" s="7"/>
      <c r="AK6" s="7"/>
      <c r="AL6" s="71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19</v>
      </c>
      <c r="AB7" s="36">
        <f t="shared" ref="AB7:AE7" si="1">SUM(AB4:AB6)</f>
        <v>1</v>
      </c>
      <c r="AC7" s="36">
        <f t="shared" si="1"/>
        <v>22</v>
      </c>
      <c r="AD7" s="36">
        <f t="shared" si="1"/>
        <v>14</v>
      </c>
      <c r="AE7" s="36">
        <f t="shared" si="1"/>
        <v>91</v>
      </c>
      <c r="AF7" s="37">
        <f>PRODUCT(AE7/AG7)</f>
        <v>0.64538622560643799</v>
      </c>
      <c r="AG7" s="135">
        <f>SUM(AG4:AG6)</f>
        <v>141.0008401008121</v>
      </c>
      <c r="AH7" s="18"/>
      <c r="AI7" s="29"/>
      <c r="AJ7" s="41"/>
      <c r="AK7" s="42"/>
      <c r="AL7" s="10"/>
      <c r="AM7" s="36">
        <f>SUM(AM4:AM6)</f>
        <v>1</v>
      </c>
      <c r="AN7" s="36">
        <f t="shared" ref="AN7" si="2">SUM(AN4:AN6)</f>
        <v>0</v>
      </c>
      <c r="AO7" s="36">
        <f t="shared" ref="AO7" si="3">SUM(AO4:AO6)</f>
        <v>0</v>
      </c>
      <c r="AP7" s="36">
        <f t="shared" ref="AP7" si="4">SUM(AP4:AP6)</f>
        <v>0</v>
      </c>
      <c r="AQ7" s="36">
        <f t="shared" ref="AQ7" si="5">SUM(AQ4:AQ6)</f>
        <v>3</v>
      </c>
      <c r="AR7" s="37">
        <f>PRODUCT(AQ7/AS7)</f>
        <v>0.42857142857142855</v>
      </c>
      <c r="AS7" s="39">
        <f>SUM(AS4:AS6)</f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1</v>
      </c>
      <c r="G12" s="47">
        <f>PRODUCT(AC7+AO7)</f>
        <v>22</v>
      </c>
      <c r="H12" s="47">
        <f>PRODUCT(AD7+AP7)</f>
        <v>14</v>
      </c>
      <c r="I12" s="47">
        <f>PRODUCT(AE7+AQ7)</f>
        <v>94</v>
      </c>
      <c r="J12" s="60">
        <f>PRODUCT(I12/K12)</f>
        <v>0.635131529901932</v>
      </c>
      <c r="K12" s="10">
        <f>PRODUCT(AG7+AS7)</f>
        <v>148.0008401008121</v>
      </c>
      <c r="L12" s="53">
        <f>PRODUCT((F12+G12)/E12)</f>
        <v>1.1499999999999999</v>
      </c>
      <c r="M12" s="53">
        <f>PRODUCT(H12/E12)</f>
        <v>0.7</v>
      </c>
      <c r="N12" s="53">
        <f>PRODUCT((F12+G12+H12)/E12)</f>
        <v>1.85</v>
      </c>
      <c r="O12" s="53">
        <f>PRODUCT(I12/E12)</f>
        <v>4.7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6">SUM(F10:F12)</f>
        <v>1</v>
      </c>
      <c r="G13" s="47">
        <f t="shared" si="6"/>
        <v>22</v>
      </c>
      <c r="H13" s="47">
        <f t="shared" si="6"/>
        <v>14</v>
      </c>
      <c r="I13" s="47">
        <f t="shared" si="6"/>
        <v>94</v>
      </c>
      <c r="J13" s="60">
        <f>PRODUCT(I13/K13)</f>
        <v>0.635131529901932</v>
      </c>
      <c r="K13" s="16">
        <f>SUM(K10:K12)</f>
        <v>148.0008401008121</v>
      </c>
      <c r="L13" s="53">
        <f>PRODUCT((F13+G13)/E13)</f>
        <v>1.1499999999999999</v>
      </c>
      <c r="M13" s="53">
        <f>PRODUCT(H13/E13)</f>
        <v>0.7</v>
      </c>
      <c r="N13" s="53">
        <f>PRODUCT((F13+G13+H13)/E13)</f>
        <v>1.85</v>
      </c>
      <c r="O13" s="53">
        <f>PRODUCT(I13/E13)</f>
        <v>4.7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2020-08-30T08:54:47Z</dcterms:modified>
</cp:coreProperties>
</file>