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20" i="1" l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O24" i="1" s="1"/>
  <c r="O27" i="1" s="1"/>
  <c r="N20" i="1"/>
  <c r="L20" i="1"/>
  <c r="K20" i="1"/>
  <c r="J20" i="1"/>
  <c r="I20" i="1"/>
  <c r="I24" i="1" s="1"/>
  <c r="H20" i="1"/>
  <c r="H24" i="1" s="1"/>
  <c r="G20" i="1"/>
  <c r="G24" i="1" s="1"/>
  <c r="G27" i="1" s="1"/>
  <c r="F20" i="1"/>
  <c r="F24" i="1" s="1"/>
  <c r="E20" i="1"/>
  <c r="E24" i="1" s="1"/>
  <c r="E27" i="1" s="1"/>
  <c r="M11" i="1"/>
  <c r="M10" i="1"/>
  <c r="M9" i="1"/>
  <c r="M20" i="1" s="1"/>
  <c r="K24" i="1" l="1"/>
  <c r="F27" i="1"/>
  <c r="K27" i="1" s="1"/>
  <c r="H27" i="1"/>
  <c r="L27" i="1" s="1"/>
  <c r="L24" i="1"/>
  <c r="I27" i="1"/>
  <c r="M27" i="1" s="1"/>
  <c r="M24" i="1"/>
  <c r="D21" i="1"/>
</calcChain>
</file>

<file path=xl/sharedStrings.xml><?xml version="1.0" encoding="utf-8"?>
<sst xmlns="http://schemas.openxmlformats.org/spreadsheetml/2006/main" count="109" uniqueCount="69">
  <si>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</si>
  <si>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</si>
  <si>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</si>
  <si>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</si>
  <si>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</si>
  <si>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</si>
  <si>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</si>
  <si>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</si>
  <si>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</si>
  <si>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</si>
  <si>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</si>
  <si>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</si>
  <si>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</si>
  <si>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</si>
  <si>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</si>
  <si>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</si>
  <si>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</si>
  <si>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</si>
  <si>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</si>
  <si>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</si>
  <si>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</si>
  <si>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</si>
  <si>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</si>
  <si>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</si>
  <si>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</si>
  <si>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</si>
  <si>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</si>
  <si>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</si>
  <si>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</si>
  <si>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</si>
  <si>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</si>
  <si>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</si>
  <si>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</si>
  <si>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</si>
  <si>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</si>
  <si>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</si>
  <si>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</si>
  <si>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</si>
  <si>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</si>
  <si>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</si>
  <si>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4.</t>
  </si>
  <si>
    <t>ViU</t>
  </si>
  <si>
    <t>----</t>
  </si>
  <si>
    <t>2.</t>
  </si>
  <si>
    <t>3.</t>
  </si>
  <si>
    <t>play off</t>
  </si>
  <si>
    <t>31.3.1963</t>
  </si>
  <si>
    <t>1.</t>
  </si>
  <si>
    <t>Satu Pisto os. Miettinen</t>
  </si>
  <si>
    <t>ViU  2</t>
  </si>
  <si>
    <t>ykköspesis</t>
  </si>
  <si>
    <t>superpesiskarsinta</t>
  </si>
  <si>
    <t>Pesä Ysit</t>
  </si>
  <si>
    <t>Pesä Ysit = Pesä Ysit, Lappeenranta  (1976)</t>
  </si>
  <si>
    <t>ViU = Viinijärven Urheilijat  (1914)</t>
  </si>
  <si>
    <t>10.</t>
  </si>
  <si>
    <t>suomensarja</t>
  </si>
  <si>
    <t>2.  ottelu</t>
  </si>
  <si>
    <t>4.  ottelu</t>
  </si>
  <si>
    <t>09.05. 1982  ViU - Roihu  1-9</t>
  </si>
  <si>
    <t>15.05. 1982  SMJ - ViU  3-5</t>
  </si>
  <si>
    <t>23.05. 1982  Manse PP - ViU  9-6</t>
  </si>
  <si>
    <t xml:space="preserve">  19 v   1 kk   9 pv</t>
  </si>
  <si>
    <t xml:space="preserve">  19 v   1 kk 15 pv</t>
  </si>
  <si>
    <t xml:space="preserve">  19 v   1 kk 23 pv</t>
  </si>
  <si>
    <t>21.  ottelu</t>
  </si>
  <si>
    <t>15.06. 1985  LäPa - ViU  8-10</t>
  </si>
  <si>
    <t xml:space="preserve">  22 v   2 kk 15 pv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</si>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</sst>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2" xfId="0" applyFont="1" applyFill="1" applyBorder="1"/>
    <xf numFmtId="1" fontId="1" fillId="9" borderId="3" xfId="0" applyNumberFormat="1" applyFont="1" applyFill="1" applyBorder="1" applyAlignment="1">
      <alignment horizontal="center"/>
    </xf>
    <xf numFmtId="165" fontId="1" fillId="9" borderId="3" xfId="1" quotePrefix="1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.710937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48</v>
      </c>
      <c r="C1" s="2"/>
      <c r="D1" s="3"/>
      <c r="E1" s="3"/>
      <c r="F1" s="4" t="s">
        <v>46</v>
      </c>
      <c r="G1" s="5"/>
      <c r="H1" s="6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68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1982</v>
      </c>
      <c r="C4" s="27" t="s">
        <v>55</v>
      </c>
      <c r="D4" s="41" t="s">
        <v>41</v>
      </c>
      <c r="E4" s="27">
        <v>16</v>
      </c>
      <c r="F4" s="27">
        <v>0</v>
      </c>
      <c r="G4" s="27">
        <v>4</v>
      </c>
      <c r="H4" s="27">
        <v>6</v>
      </c>
      <c r="I4" s="27">
        <v>39</v>
      </c>
      <c r="J4" s="27">
        <v>19</v>
      </c>
      <c r="K4" s="27">
        <v>10</v>
      </c>
      <c r="L4" s="27">
        <v>6</v>
      </c>
      <c r="M4" s="27">
        <v>4</v>
      </c>
      <c r="N4" s="78">
        <v>0.52</v>
      </c>
      <c r="O4" s="37">
        <v>75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7">
        <v>1983</v>
      </c>
      <c r="C5" s="87"/>
      <c r="D5" s="88" t="s">
        <v>41</v>
      </c>
      <c r="E5" s="89"/>
      <c r="F5" s="91" t="s">
        <v>56</v>
      </c>
      <c r="G5" s="87"/>
      <c r="H5" s="87"/>
      <c r="I5" s="87"/>
      <c r="J5" s="87"/>
      <c r="K5" s="87"/>
      <c r="L5" s="87"/>
      <c r="M5" s="87"/>
      <c r="N5" s="90"/>
      <c r="O5" s="37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7">
        <v>1984</v>
      </c>
      <c r="C6" s="87"/>
      <c r="D6" s="88" t="s">
        <v>41</v>
      </c>
      <c r="E6" s="89"/>
      <c r="F6" s="91" t="s">
        <v>56</v>
      </c>
      <c r="G6" s="87"/>
      <c r="H6" s="87"/>
      <c r="I6" s="87"/>
      <c r="J6" s="87"/>
      <c r="K6" s="87"/>
      <c r="L6" s="87"/>
      <c r="M6" s="87"/>
      <c r="N6" s="90"/>
      <c r="O6" s="37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1985</v>
      </c>
      <c r="C7" s="27" t="s">
        <v>40</v>
      </c>
      <c r="D7" s="29" t="s">
        <v>41</v>
      </c>
      <c r="E7" s="77">
        <v>13</v>
      </c>
      <c r="F7" s="27">
        <v>1</v>
      </c>
      <c r="G7" s="27">
        <v>1</v>
      </c>
      <c r="H7" s="27">
        <v>6</v>
      </c>
      <c r="I7" s="27">
        <v>21</v>
      </c>
      <c r="J7" s="27">
        <v>5</v>
      </c>
      <c r="K7" s="27">
        <v>5</v>
      </c>
      <c r="L7" s="27">
        <v>9</v>
      </c>
      <c r="M7" s="27">
        <v>2</v>
      </c>
      <c r="N7" s="78">
        <v>0.56756756756756754</v>
      </c>
      <c r="O7" s="37">
        <v>37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1986</v>
      </c>
      <c r="C8" s="27" t="s">
        <v>40</v>
      </c>
      <c r="D8" s="41" t="s">
        <v>41</v>
      </c>
      <c r="E8" s="27">
        <v>13</v>
      </c>
      <c r="F8" s="27">
        <v>0</v>
      </c>
      <c r="G8" s="27">
        <v>0</v>
      </c>
      <c r="H8" s="27">
        <v>5</v>
      </c>
      <c r="I8" s="27">
        <v>15</v>
      </c>
      <c r="J8" s="27">
        <v>7</v>
      </c>
      <c r="K8" s="27">
        <v>4</v>
      </c>
      <c r="L8" s="27">
        <v>4</v>
      </c>
      <c r="M8" s="27">
        <v>0</v>
      </c>
      <c r="N8" s="76" t="s">
        <v>42</v>
      </c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1987</v>
      </c>
      <c r="C9" s="27" t="s">
        <v>43</v>
      </c>
      <c r="D9" s="41" t="s">
        <v>41</v>
      </c>
      <c r="E9" s="27">
        <v>10</v>
      </c>
      <c r="F9" s="27">
        <v>0</v>
      </c>
      <c r="G9" s="27">
        <v>1</v>
      </c>
      <c r="H9" s="27">
        <v>7</v>
      </c>
      <c r="I9" s="27">
        <v>20</v>
      </c>
      <c r="J9" s="27">
        <v>4</v>
      </c>
      <c r="K9" s="27">
        <v>6</v>
      </c>
      <c r="L9" s="27">
        <v>9</v>
      </c>
      <c r="M9" s="27">
        <f>PRODUCT(F9+G9)</f>
        <v>1</v>
      </c>
      <c r="N9" s="76" t="s">
        <v>42</v>
      </c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1988</v>
      </c>
      <c r="C10" s="27" t="s">
        <v>44</v>
      </c>
      <c r="D10" s="41" t="s">
        <v>41</v>
      </c>
      <c r="E10" s="27">
        <v>12</v>
      </c>
      <c r="F10" s="27">
        <v>1</v>
      </c>
      <c r="G10" s="27">
        <v>1</v>
      </c>
      <c r="H10" s="27">
        <v>10</v>
      </c>
      <c r="I10" s="27">
        <v>12</v>
      </c>
      <c r="J10" s="27">
        <v>6</v>
      </c>
      <c r="K10" s="27">
        <v>3</v>
      </c>
      <c r="L10" s="27">
        <v>1</v>
      </c>
      <c r="M10" s="27">
        <f>PRODUCT(F10+G10)</f>
        <v>2</v>
      </c>
      <c r="N10" s="76" t="s">
        <v>42</v>
      </c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1989</v>
      </c>
      <c r="C11" s="27" t="s">
        <v>43</v>
      </c>
      <c r="D11" s="41" t="s">
        <v>41</v>
      </c>
      <c r="E11" s="27">
        <v>16</v>
      </c>
      <c r="F11" s="27">
        <v>0</v>
      </c>
      <c r="G11" s="27">
        <v>1</v>
      </c>
      <c r="H11" s="27">
        <v>5</v>
      </c>
      <c r="I11" s="27">
        <v>19</v>
      </c>
      <c r="J11" s="27">
        <v>13</v>
      </c>
      <c r="K11" s="27">
        <v>3</v>
      </c>
      <c r="L11" s="27">
        <v>2</v>
      </c>
      <c r="M11" s="27">
        <f>PRODUCT(F11+G11)</f>
        <v>1</v>
      </c>
      <c r="N11" s="76" t="s">
        <v>42</v>
      </c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1990</v>
      </c>
      <c r="C12" s="27" t="s">
        <v>47</v>
      </c>
      <c r="D12" s="29" t="s">
        <v>41</v>
      </c>
      <c r="E12" s="77">
        <v>7</v>
      </c>
      <c r="F12" s="27">
        <v>0</v>
      </c>
      <c r="G12" s="27">
        <v>0</v>
      </c>
      <c r="H12" s="27">
        <v>6</v>
      </c>
      <c r="I12" s="27">
        <v>14</v>
      </c>
      <c r="J12" s="27">
        <v>11</v>
      </c>
      <c r="K12" s="27">
        <v>3</v>
      </c>
      <c r="L12" s="27">
        <v>0</v>
      </c>
      <c r="M12" s="27">
        <v>0</v>
      </c>
      <c r="N12" s="78">
        <v>0.5</v>
      </c>
      <c r="O12" s="37">
        <v>28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>
        <v>1</v>
      </c>
      <c r="AD12" s="27"/>
      <c r="AE12" s="27"/>
      <c r="AF12" s="14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79">
        <v>1991</v>
      </c>
      <c r="C13" s="79"/>
      <c r="D13" s="80" t="s">
        <v>49</v>
      </c>
      <c r="E13" s="79"/>
      <c r="F13" s="81" t="s">
        <v>50</v>
      </c>
      <c r="G13" s="82"/>
      <c r="H13" s="83"/>
      <c r="I13" s="79"/>
      <c r="J13" s="79"/>
      <c r="K13" s="79"/>
      <c r="L13" s="79"/>
      <c r="M13" s="79"/>
      <c r="N13" s="84"/>
      <c r="O13" s="37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79">
        <v>1992</v>
      </c>
      <c r="C14" s="79"/>
      <c r="D14" s="80" t="s">
        <v>49</v>
      </c>
      <c r="E14" s="79"/>
      <c r="F14" s="81" t="s">
        <v>50</v>
      </c>
      <c r="G14" s="82"/>
      <c r="H14" s="83"/>
      <c r="I14" s="79"/>
      <c r="J14" s="79"/>
      <c r="K14" s="79"/>
      <c r="L14" s="79"/>
      <c r="M14" s="79"/>
      <c r="N14" s="84"/>
      <c r="O14" s="25">
        <v>0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79">
        <v>1993</v>
      </c>
      <c r="C15" s="79"/>
      <c r="D15" s="80" t="s">
        <v>49</v>
      </c>
      <c r="E15" s="79"/>
      <c r="F15" s="81" t="s">
        <v>50</v>
      </c>
      <c r="G15" s="82"/>
      <c r="H15" s="83"/>
      <c r="I15" s="79"/>
      <c r="J15" s="79"/>
      <c r="K15" s="79"/>
      <c r="L15" s="79"/>
      <c r="M15" s="79"/>
      <c r="N15" s="84"/>
      <c r="O15" s="25">
        <v>0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85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79">
        <v>1994</v>
      </c>
      <c r="C16" s="79"/>
      <c r="D16" s="80" t="s">
        <v>49</v>
      </c>
      <c r="E16" s="79"/>
      <c r="F16" s="81" t="s">
        <v>50</v>
      </c>
      <c r="G16" s="82"/>
      <c r="H16" s="83"/>
      <c r="I16" s="79"/>
      <c r="J16" s="79"/>
      <c r="K16" s="79"/>
      <c r="L16" s="79"/>
      <c r="M16" s="79"/>
      <c r="N16" s="84"/>
      <c r="O16" s="25">
        <v>0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1995</v>
      </c>
      <c r="C17" s="27"/>
      <c r="D17" s="29"/>
      <c r="E17" s="27"/>
      <c r="F17" s="86"/>
      <c r="G17" s="33"/>
      <c r="H17" s="43"/>
      <c r="I17" s="27"/>
      <c r="J17" s="27"/>
      <c r="K17" s="27"/>
      <c r="L17" s="27"/>
      <c r="M17" s="27"/>
      <c r="N17" s="30"/>
      <c r="O17" s="25">
        <v>0</v>
      </c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1996</v>
      </c>
      <c r="C18" s="27"/>
      <c r="D18" s="29"/>
      <c r="E18" s="27"/>
      <c r="F18" s="86"/>
      <c r="G18" s="33"/>
      <c r="H18" s="43"/>
      <c r="I18" s="27"/>
      <c r="J18" s="27"/>
      <c r="K18" s="27"/>
      <c r="L18" s="27"/>
      <c r="M18" s="27"/>
      <c r="N18" s="30"/>
      <c r="O18" s="25">
        <v>0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9">
        <v>1997</v>
      </c>
      <c r="C19" s="79"/>
      <c r="D19" s="80" t="s">
        <v>52</v>
      </c>
      <c r="E19" s="79"/>
      <c r="F19" s="81" t="s">
        <v>50</v>
      </c>
      <c r="G19" s="82"/>
      <c r="H19" s="83"/>
      <c r="I19" s="79"/>
      <c r="J19" s="79"/>
      <c r="K19" s="79"/>
      <c r="L19" s="79"/>
      <c r="M19" s="79"/>
      <c r="N19" s="84"/>
      <c r="O19" s="25">
        <v>0</v>
      </c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7" t="s">
        <v>9</v>
      </c>
      <c r="C20" s="18"/>
      <c r="D20" s="16"/>
      <c r="E20" s="19">
        <f>SUM(E4:E12)</f>
        <v>87</v>
      </c>
      <c r="F20" s="19">
        <f t="shared" ref="F20:M20" si="0">SUM(F4:F12)</f>
        <v>2</v>
      </c>
      <c r="G20" s="19">
        <f t="shared" si="0"/>
        <v>8</v>
      </c>
      <c r="H20" s="19">
        <f t="shared" si="0"/>
        <v>45</v>
      </c>
      <c r="I20" s="19">
        <f t="shared" si="0"/>
        <v>140</v>
      </c>
      <c r="J20" s="19">
        <f t="shared" si="0"/>
        <v>65</v>
      </c>
      <c r="K20" s="19">
        <f t="shared" si="0"/>
        <v>34</v>
      </c>
      <c r="L20" s="19">
        <f t="shared" si="0"/>
        <v>31</v>
      </c>
      <c r="M20" s="19">
        <f t="shared" si="0"/>
        <v>10</v>
      </c>
      <c r="N20" s="31">
        <f>PRODUCT(74/O20)</f>
        <v>0.52857142857142858</v>
      </c>
      <c r="O20" s="32">
        <f>SUM(O4:O19)</f>
        <v>140</v>
      </c>
      <c r="P20" s="19">
        <f t="shared" ref="P20:AE20" si="1">SUM(P8:P12)</f>
        <v>0</v>
      </c>
      <c r="Q20" s="19">
        <f t="shared" si="1"/>
        <v>0</v>
      </c>
      <c r="R20" s="19">
        <f t="shared" si="1"/>
        <v>0</v>
      </c>
      <c r="S20" s="19">
        <f t="shared" si="1"/>
        <v>0</v>
      </c>
      <c r="T20" s="19">
        <f t="shared" si="1"/>
        <v>0</v>
      </c>
      <c r="U20" s="19">
        <f t="shared" si="1"/>
        <v>0</v>
      </c>
      <c r="V20" s="19">
        <f t="shared" si="1"/>
        <v>0</v>
      </c>
      <c r="W20" s="19">
        <f t="shared" si="1"/>
        <v>0</v>
      </c>
      <c r="X20" s="19">
        <f t="shared" si="1"/>
        <v>0</v>
      </c>
      <c r="Y20" s="19">
        <f t="shared" si="1"/>
        <v>0</v>
      </c>
      <c r="Z20" s="19">
        <f t="shared" si="1"/>
        <v>0</v>
      </c>
      <c r="AA20" s="19">
        <f t="shared" si="1"/>
        <v>0</v>
      </c>
      <c r="AB20" s="19">
        <f t="shared" si="1"/>
        <v>0</v>
      </c>
      <c r="AC20" s="19">
        <f t="shared" si="1"/>
        <v>1</v>
      </c>
      <c r="AD20" s="19">
        <f t="shared" si="1"/>
        <v>2</v>
      </c>
      <c r="AE20" s="19">
        <f t="shared" si="1"/>
        <v>1</v>
      </c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9" t="s">
        <v>2</v>
      </c>
      <c r="C21" s="33"/>
      <c r="D21" s="34">
        <f>SUM(F20:H20)+((I20-F20-G20)/3)+(E20/3)+(Z20*25)+(AA20*25)+(AB20*10)+(AC20*25)+(AD20*20)+(AE20*15)-25</f>
        <v>182.33333333333334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6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/>
      <c r="C22" s="1"/>
      <c r="D22" s="25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23" t="s">
        <v>16</v>
      </c>
      <c r="C23" s="40"/>
      <c r="D23" s="40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24</v>
      </c>
      <c r="L23" s="19" t="s">
        <v>25</v>
      </c>
      <c r="M23" s="19" t="s">
        <v>26</v>
      </c>
      <c r="N23" s="31" t="s">
        <v>37</v>
      </c>
      <c r="O23" s="25"/>
      <c r="P23" s="41" t="s">
        <v>32</v>
      </c>
      <c r="Q23" s="13"/>
      <c r="R23" s="13"/>
      <c r="S23" s="13"/>
      <c r="T23" s="42"/>
      <c r="U23" s="42"/>
      <c r="V23" s="42"/>
      <c r="W23" s="42"/>
      <c r="X23" s="42"/>
      <c r="Y23" s="13"/>
      <c r="Z23" s="13"/>
      <c r="AA23" s="13"/>
      <c r="AB23" s="13"/>
      <c r="AC23" s="13"/>
      <c r="AD23" s="13"/>
      <c r="AE23" s="13"/>
      <c r="AF23" s="43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1" t="s">
        <v>17</v>
      </c>
      <c r="C24" s="13"/>
      <c r="D24" s="44"/>
      <c r="E24" s="27">
        <f>PRODUCT(E20)</f>
        <v>87</v>
      </c>
      <c r="F24" s="27">
        <f>PRODUCT(F20)</f>
        <v>2</v>
      </c>
      <c r="G24" s="27">
        <f>PRODUCT(G20)</f>
        <v>8</v>
      </c>
      <c r="H24" s="27">
        <f>PRODUCT(H20)</f>
        <v>45</v>
      </c>
      <c r="I24" s="27">
        <f>PRODUCT(I20)</f>
        <v>140</v>
      </c>
      <c r="J24" s="1"/>
      <c r="K24" s="45">
        <f>PRODUCT((F24+G24)/E24)</f>
        <v>0.11494252873563218</v>
      </c>
      <c r="L24" s="45">
        <f>PRODUCT(H24/E24)</f>
        <v>0.51724137931034486</v>
      </c>
      <c r="M24" s="45">
        <f>PRODUCT(I24/E24)</f>
        <v>1.6091954022988506</v>
      </c>
      <c r="N24" s="30">
        <v>0.52900000000000003</v>
      </c>
      <c r="O24" s="25">
        <f>PRODUCT(O20)</f>
        <v>140</v>
      </c>
      <c r="P24" s="46" t="s">
        <v>33</v>
      </c>
      <c r="Q24" s="47"/>
      <c r="R24" s="47"/>
      <c r="S24" s="48" t="s">
        <v>59</v>
      </c>
      <c r="T24" s="48"/>
      <c r="U24" s="48"/>
      <c r="V24" s="48"/>
      <c r="W24" s="48"/>
      <c r="X24" s="48"/>
      <c r="Y24" s="48"/>
      <c r="Z24" s="48"/>
      <c r="AA24" s="48"/>
      <c r="AB24" s="48"/>
      <c r="AC24" s="49" t="s">
        <v>38</v>
      </c>
      <c r="AD24" s="49"/>
      <c r="AE24" s="49"/>
      <c r="AF24" s="92" t="s">
        <v>62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0" t="s">
        <v>18</v>
      </c>
      <c r="C25" s="51"/>
      <c r="D25" s="52"/>
      <c r="E25" s="27"/>
      <c r="F25" s="27"/>
      <c r="G25" s="27"/>
      <c r="H25" s="27"/>
      <c r="I25" s="27"/>
      <c r="J25" s="1"/>
      <c r="K25" s="45"/>
      <c r="L25" s="45"/>
      <c r="M25" s="45"/>
      <c r="N25" s="30"/>
      <c r="O25" s="25"/>
      <c r="P25" s="53" t="s">
        <v>34</v>
      </c>
      <c r="Q25" s="54"/>
      <c r="R25" s="54"/>
      <c r="S25" s="55" t="s">
        <v>60</v>
      </c>
      <c r="T25" s="55"/>
      <c r="U25" s="55"/>
      <c r="V25" s="55"/>
      <c r="W25" s="55"/>
      <c r="X25" s="55"/>
      <c r="Y25" s="55"/>
      <c r="Z25" s="55"/>
      <c r="AA25" s="55"/>
      <c r="AB25" s="55"/>
      <c r="AC25" s="56" t="s">
        <v>57</v>
      </c>
      <c r="AD25" s="56"/>
      <c r="AE25" s="56"/>
      <c r="AF25" s="93" t="s">
        <v>63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7" t="s">
        <v>19</v>
      </c>
      <c r="C26" s="58"/>
      <c r="D26" s="59"/>
      <c r="E26" s="28"/>
      <c r="F26" s="28"/>
      <c r="G26" s="28"/>
      <c r="H26" s="28"/>
      <c r="I26" s="28"/>
      <c r="J26" s="1"/>
      <c r="K26" s="60"/>
      <c r="L26" s="60"/>
      <c r="M26" s="60"/>
      <c r="N26" s="61"/>
      <c r="O26" s="25"/>
      <c r="P26" s="53" t="s">
        <v>35</v>
      </c>
      <c r="Q26" s="54"/>
      <c r="R26" s="54"/>
      <c r="S26" s="55" t="s">
        <v>61</v>
      </c>
      <c r="T26" s="55"/>
      <c r="U26" s="55"/>
      <c r="V26" s="55"/>
      <c r="W26" s="55"/>
      <c r="X26" s="55"/>
      <c r="Y26" s="55"/>
      <c r="Z26" s="55"/>
      <c r="AA26" s="55"/>
      <c r="AB26" s="55"/>
      <c r="AC26" s="56" t="s">
        <v>58</v>
      </c>
      <c r="AD26" s="56"/>
      <c r="AE26" s="56"/>
      <c r="AF26" s="93" t="s">
        <v>64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62" t="s">
        <v>20</v>
      </c>
      <c r="C27" s="63"/>
      <c r="D27" s="64"/>
      <c r="E27" s="19">
        <f>SUM(E24:E26)</f>
        <v>87</v>
      </c>
      <c r="F27" s="19">
        <f>SUM(F24:F26)</f>
        <v>2</v>
      </c>
      <c r="G27" s="19">
        <f>SUM(G24:G26)</f>
        <v>8</v>
      </c>
      <c r="H27" s="19">
        <f>SUM(H24:H26)</f>
        <v>45</v>
      </c>
      <c r="I27" s="19">
        <f>SUM(I24:I26)</f>
        <v>140</v>
      </c>
      <c r="J27" s="1"/>
      <c r="K27" s="65">
        <f>PRODUCT((F27+G27)/E27)</f>
        <v>0.11494252873563218</v>
      </c>
      <c r="L27" s="65">
        <f>PRODUCT(H27/E27)</f>
        <v>0.51724137931034486</v>
      </c>
      <c r="M27" s="65">
        <f>PRODUCT(I27/E27)</f>
        <v>1.6091954022988506</v>
      </c>
      <c r="N27" s="31">
        <v>0.52900000000000003</v>
      </c>
      <c r="O27" s="25">
        <f>SUM(O24:O26)</f>
        <v>140</v>
      </c>
      <c r="P27" s="66" t="s">
        <v>36</v>
      </c>
      <c r="Q27" s="67"/>
      <c r="R27" s="67"/>
      <c r="S27" s="68" t="s">
        <v>66</v>
      </c>
      <c r="T27" s="68"/>
      <c r="U27" s="68"/>
      <c r="V27" s="68"/>
      <c r="W27" s="68"/>
      <c r="X27" s="68"/>
      <c r="Y27" s="68"/>
      <c r="Z27" s="68"/>
      <c r="AA27" s="68"/>
      <c r="AB27" s="68"/>
      <c r="AC27" s="69" t="s">
        <v>65</v>
      </c>
      <c r="AD27" s="69"/>
      <c r="AE27" s="69"/>
      <c r="AF27" s="94" t="s">
        <v>67</v>
      </c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1"/>
      <c r="Q28" s="38"/>
      <c r="R28" s="1"/>
      <c r="S28" s="1"/>
      <c r="T28" s="25"/>
      <c r="U28" s="25"/>
      <c r="V28" s="70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 t="s">
        <v>39</v>
      </c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1"/>
      <c r="N33" s="7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1"/>
      <c r="N40" s="7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0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72"/>
      <c r="AI41" s="72"/>
      <c r="AJ41" s="72"/>
      <c r="AK41" s="72"/>
      <c r="AL41" s="72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0"/>
      <c r="W42" s="70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72"/>
      <c r="AI42" s="72"/>
      <c r="AJ42" s="72"/>
      <c r="AK42" s="72"/>
      <c r="AL42" s="72"/>
    </row>
    <row r="43" spans="1:38" ht="15" customHeight="1" x14ac:dyDescent="0.25">
      <c r="A43" s="7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0"/>
      <c r="W43" s="70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7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0"/>
      <c r="W44" s="70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7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70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73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1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7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0"/>
      <c r="W47" s="70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0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0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0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0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0"/>
      <c r="W52" s="1"/>
      <c r="X52" s="1"/>
      <c r="Y52" s="1"/>
      <c r="Z52" s="1"/>
      <c r="AA52" s="1"/>
      <c r="AB52" s="1"/>
      <c r="AC52" s="1"/>
      <c r="AD52" s="1"/>
      <c r="AE52" s="1"/>
      <c r="AF5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2019-01-27T23:16:18Z</dcterms:modified>
</cp:coreProperties>
</file>