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I19" i="2"/>
  <c r="O17" i="2"/>
  <c r="O18" i="2"/>
  <c r="M19" i="2"/>
  <c r="N18" i="2"/>
  <c r="N17" i="2"/>
  <c r="M18" i="2"/>
  <c r="M17" i="2"/>
  <c r="F19" i="2"/>
  <c r="L17" i="2"/>
  <c r="L18" i="2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N19" i="2" l="1"/>
  <c r="L19" i="2"/>
</calcChain>
</file>

<file path=xl/sharedStrings.xml><?xml version="1.0" encoding="utf-8"?>
<sst xmlns="http://schemas.openxmlformats.org/spreadsheetml/2006/main" count="222" uniqueCount="97">
  <si>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</si>
  <si>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</si>
  <si>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</si>
  <si>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</si>
  <si>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</si>
  <si>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</si>
  <si>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</si>
  <si>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</si>
  <si>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</si>
  <si>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</si>
  <si>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</si>
  <si>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</si>
  <si>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</si>
  <si>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</si>
  <si>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</si>
  <si>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</si>
  <si>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</si>
  <si>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</si>
  <si>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</si>
  <si>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</si>
  <si>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</si>
  <si>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</si>
  <si>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</si>
  <si>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</si>
  <si>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</si>
  <si>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</si>
  <si>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</si>
  <si>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</si>
  <si>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</si>
  <si>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</si>
  <si>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</si>
  <si>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</si>
  <si>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</si>
  <si>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</si>
  <si>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</si>
  <si>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Mika Pirinen</t>
  </si>
  <si>
    <t>5.</t>
  </si>
  <si>
    <t>KiPa</t>
  </si>
  <si>
    <t>12.</t>
  </si>
  <si>
    <t xml:space="preserve">HP  </t>
  </si>
  <si>
    <t>08.05. 1994  KiPa - ViVe  2-0  (6-3, 5-0)</t>
  </si>
  <si>
    <t xml:space="preserve">  24 v   9 kk 24 pv</t>
  </si>
  <si>
    <t>29.05. 1994  AA - KiPa  0-1  (1-5, 1-1)</t>
  </si>
  <si>
    <t xml:space="preserve">  24 v 10 kk 15 pv</t>
  </si>
  <si>
    <t>02.06. 1994  KiPa - RPL  2-0  (3-2, 6-2)</t>
  </si>
  <si>
    <t>7.  ottelu</t>
  </si>
  <si>
    <t xml:space="preserve">  24 v 10 kk 19 pv</t>
  </si>
  <si>
    <t>15.  ottelu</t>
  </si>
  <si>
    <t>26.07. 1994  Tahko - KiPa  2-1  (2-6, 3-2, 7-0)</t>
  </si>
  <si>
    <t xml:space="preserve">  25 v   0 kk 12 pv</t>
  </si>
  <si>
    <t>ykköspesis</t>
  </si>
  <si>
    <t>JoMa</t>
  </si>
  <si>
    <t>7.</t>
  </si>
  <si>
    <t>10.</t>
  </si>
  <si>
    <t>13.</t>
  </si>
  <si>
    <t>Seurat</t>
  </si>
  <si>
    <t>JoMa = Joensuun Maila  (1957)</t>
  </si>
  <si>
    <t>HP = Haminan Palloilijat  (1928)</t>
  </si>
  <si>
    <t>14.7.1969</t>
  </si>
  <si>
    <t>KiPa = Kiteen Pallo-90  (1990)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</si>
  <si>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</si>
  <si>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</si>
  <si>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</si>
  <si>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</si>
  <si>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</si>
  <si>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</si>
  <si>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</si>
  <si>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</si>
  <si>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</si>
  <si>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</si>
  <si>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</si>
  <si>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</si>
  <si>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</si>
  <si>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</si>
  <si>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</si>
  <si>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</si>
  <si>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Tahko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</si>
  <si>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</si>
  <si>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</si>
  <si>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</si>
  <si>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</si>
  <si>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</si>
  <si>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</si>
  <si>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</si>
  <si>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</si>
  <si>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</si>
  <si>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</si>
  <si>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</si>
  <si>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KiU = Kiteen Urheilijat  (1931)</t>
  </si>
  <si>
    <t>KiU  2</t>
  </si>
  <si>
    <t>9.</t>
  </si>
  <si>
    <t>KiPa  2</t>
  </si>
  <si>
    <t>1.</t>
  </si>
  <si>
    <t>2.</t>
  </si>
  <si>
    <t>4.</t>
  </si>
  <si>
    <t>8.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</si>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</sst>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/>
    <xf numFmtId="0" fontId="2" fillId="7" borderId="5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2" fillId="7" borderId="11" xfId="0" applyFont="1" applyFill="1" applyBorder="1"/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49" fontId="2" fillId="7" borderId="1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5"/>
      <c r="B1" s="2" t="s">
        <v>35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1" customFormat="1" ht="15" customHeight="1" x14ac:dyDescent="0.25">
      <c r="A2" s="8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78</v>
      </c>
      <c r="Q2" s="20"/>
      <c r="R2" s="14"/>
      <c r="S2" s="21"/>
      <c r="T2" s="19"/>
      <c r="U2" s="20" t="s">
        <v>15</v>
      </c>
      <c r="V2" s="14"/>
      <c r="W2" s="14"/>
      <c r="X2" s="20"/>
      <c r="Y2" s="88"/>
      <c r="Z2" s="89"/>
      <c r="AA2" s="19"/>
      <c r="AB2" s="22" t="s">
        <v>79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90" t="s">
        <v>63</v>
      </c>
      <c r="AP2" s="14"/>
      <c r="AQ2" s="15"/>
      <c r="AR2" s="44"/>
    </row>
    <row r="3" spans="1:44" s="91" customFormat="1" ht="15" customHeight="1" x14ac:dyDescent="0.25">
      <c r="A3" s="8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64</v>
      </c>
      <c r="AE3" s="18" t="s">
        <v>17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23</v>
      </c>
      <c r="AM3" s="18" t="s">
        <v>24</v>
      </c>
      <c r="AN3" s="15" t="s">
        <v>69</v>
      </c>
      <c r="AO3" s="15" t="s">
        <v>32</v>
      </c>
      <c r="AP3" s="17" t="s">
        <v>33</v>
      </c>
      <c r="AQ3" s="18" t="s">
        <v>34</v>
      </c>
      <c r="AR3" s="44"/>
    </row>
    <row r="4" spans="1:44" s="91" customFormat="1" ht="15" customHeight="1" x14ac:dyDescent="0.25">
      <c r="A4" s="87"/>
      <c r="B4" s="141">
        <v>1988</v>
      </c>
      <c r="C4" s="141" t="s">
        <v>36</v>
      </c>
      <c r="D4" s="142" t="s">
        <v>89</v>
      </c>
      <c r="E4" s="141"/>
      <c r="F4" s="134" t="s">
        <v>96</v>
      </c>
      <c r="G4" s="135"/>
      <c r="H4" s="136"/>
      <c r="I4" s="141"/>
      <c r="J4" s="141"/>
      <c r="K4" s="141"/>
      <c r="L4" s="141"/>
      <c r="M4" s="141"/>
      <c r="N4" s="143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9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93"/>
      <c r="AO4" s="30"/>
      <c r="AP4" s="31"/>
      <c r="AQ4" s="29"/>
      <c r="AR4" s="44"/>
    </row>
    <row r="5" spans="1:44" s="91" customFormat="1" ht="15" customHeight="1" x14ac:dyDescent="0.25">
      <c r="A5" s="87"/>
      <c r="B5" s="141">
        <v>1989</v>
      </c>
      <c r="C5" s="141" t="s">
        <v>95</v>
      </c>
      <c r="D5" s="142" t="s">
        <v>89</v>
      </c>
      <c r="E5" s="141"/>
      <c r="F5" s="134" t="s">
        <v>96</v>
      </c>
      <c r="G5" s="135"/>
      <c r="H5" s="136"/>
      <c r="I5" s="141"/>
      <c r="J5" s="141"/>
      <c r="K5" s="141"/>
      <c r="L5" s="141"/>
      <c r="M5" s="141"/>
      <c r="N5" s="143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92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93"/>
      <c r="AO5" s="30"/>
      <c r="AP5" s="31"/>
      <c r="AQ5" s="29"/>
      <c r="AR5" s="44"/>
    </row>
    <row r="6" spans="1:44" s="91" customFormat="1" ht="15" customHeight="1" x14ac:dyDescent="0.25">
      <c r="A6" s="87"/>
      <c r="B6" s="141">
        <v>1990</v>
      </c>
      <c r="C6" s="141" t="s">
        <v>90</v>
      </c>
      <c r="D6" s="142" t="s">
        <v>91</v>
      </c>
      <c r="E6" s="141"/>
      <c r="F6" s="134" t="s">
        <v>96</v>
      </c>
      <c r="G6" s="135"/>
      <c r="H6" s="136"/>
      <c r="I6" s="141"/>
      <c r="J6" s="141"/>
      <c r="K6" s="141"/>
      <c r="L6" s="141"/>
      <c r="M6" s="141"/>
      <c r="N6" s="143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9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93"/>
      <c r="AO6" s="30"/>
      <c r="AP6" s="31"/>
      <c r="AQ6" s="29"/>
      <c r="AR6" s="44"/>
    </row>
    <row r="7" spans="1:44" s="91" customFormat="1" ht="15" customHeight="1" x14ac:dyDescent="0.25">
      <c r="A7" s="87"/>
      <c r="B7" s="141">
        <v>1991</v>
      </c>
      <c r="C7" s="141" t="s">
        <v>36</v>
      </c>
      <c r="D7" s="142" t="s">
        <v>91</v>
      </c>
      <c r="E7" s="141"/>
      <c r="F7" s="134" t="s">
        <v>96</v>
      </c>
      <c r="G7" s="135"/>
      <c r="H7" s="136"/>
      <c r="I7" s="141"/>
      <c r="J7" s="141"/>
      <c r="K7" s="141"/>
      <c r="L7" s="141"/>
      <c r="M7" s="141"/>
      <c r="N7" s="143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92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93"/>
      <c r="AO7" s="30"/>
      <c r="AP7" s="31"/>
      <c r="AQ7" s="29"/>
      <c r="AR7" s="44"/>
    </row>
    <row r="8" spans="1:44" s="91" customFormat="1" ht="15" customHeight="1" x14ac:dyDescent="0.25">
      <c r="A8" s="87"/>
      <c r="B8" s="141">
        <v>1992</v>
      </c>
      <c r="C8" s="141" t="s">
        <v>92</v>
      </c>
      <c r="D8" s="142" t="s">
        <v>51</v>
      </c>
      <c r="E8" s="141"/>
      <c r="F8" s="134" t="s">
        <v>96</v>
      </c>
      <c r="G8" s="135"/>
      <c r="H8" s="136"/>
      <c r="I8" s="141"/>
      <c r="J8" s="141"/>
      <c r="K8" s="141"/>
      <c r="L8" s="141"/>
      <c r="M8" s="141"/>
      <c r="N8" s="143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92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93"/>
      <c r="AO8" s="30"/>
      <c r="AP8" s="31"/>
      <c r="AQ8" s="29"/>
      <c r="AR8" s="44"/>
    </row>
    <row r="9" spans="1:44" s="91" customFormat="1" ht="15" customHeight="1" x14ac:dyDescent="0.25">
      <c r="A9" s="87"/>
      <c r="B9" s="24">
        <v>1993</v>
      </c>
      <c r="C9" s="24" t="s">
        <v>54</v>
      </c>
      <c r="D9" s="25" t="s">
        <v>51</v>
      </c>
      <c r="E9" s="24"/>
      <c r="F9" s="26" t="s">
        <v>50</v>
      </c>
      <c r="G9" s="78"/>
      <c r="H9" s="36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92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93"/>
      <c r="AO9" s="30"/>
      <c r="AP9" s="31"/>
      <c r="AQ9" s="29"/>
      <c r="AR9" s="44"/>
    </row>
    <row r="10" spans="1:44" s="91" customFormat="1" ht="15" customHeight="1" x14ac:dyDescent="0.25">
      <c r="A10" s="87"/>
      <c r="B10" s="29">
        <v>1994</v>
      </c>
      <c r="C10" s="29" t="s">
        <v>36</v>
      </c>
      <c r="D10" s="32" t="s">
        <v>37</v>
      </c>
      <c r="E10" s="29">
        <v>27</v>
      </c>
      <c r="F10" s="29">
        <v>2</v>
      </c>
      <c r="G10" s="30">
        <v>6</v>
      </c>
      <c r="H10" s="29">
        <v>10</v>
      </c>
      <c r="I10" s="29">
        <v>67</v>
      </c>
      <c r="J10" s="29">
        <v>25</v>
      </c>
      <c r="K10" s="29">
        <v>15</v>
      </c>
      <c r="L10" s="29">
        <v>19</v>
      </c>
      <c r="M10" s="29">
        <v>8</v>
      </c>
      <c r="N10" s="33">
        <v>0.48899999999999999</v>
      </c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92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93"/>
      <c r="AO10" s="30"/>
      <c r="AP10" s="31"/>
      <c r="AQ10" s="29"/>
      <c r="AR10" s="44"/>
    </row>
    <row r="11" spans="1:44" s="91" customFormat="1" ht="15" customHeight="1" x14ac:dyDescent="0.25">
      <c r="A11" s="87"/>
      <c r="B11" s="29">
        <v>1995</v>
      </c>
      <c r="C11" s="29" t="s">
        <v>36</v>
      </c>
      <c r="D11" s="32" t="s">
        <v>37</v>
      </c>
      <c r="E11" s="29">
        <v>28</v>
      </c>
      <c r="F11" s="29">
        <v>1</v>
      </c>
      <c r="G11" s="30">
        <v>15</v>
      </c>
      <c r="H11" s="29">
        <v>5</v>
      </c>
      <c r="I11" s="29">
        <v>54</v>
      </c>
      <c r="J11" s="29">
        <v>8</v>
      </c>
      <c r="K11" s="29">
        <v>8</v>
      </c>
      <c r="L11" s="29">
        <v>22</v>
      </c>
      <c r="M11" s="29">
        <v>16</v>
      </c>
      <c r="N11" s="33">
        <v>0.48599999999999999</v>
      </c>
      <c r="O11" s="23"/>
      <c r="P11" s="18"/>
      <c r="Q11" s="18"/>
      <c r="R11" s="18"/>
      <c r="S11" s="18"/>
      <c r="T11" s="23"/>
      <c r="U11" s="29">
        <v>4</v>
      </c>
      <c r="V11" s="29">
        <v>0</v>
      </c>
      <c r="W11" s="30">
        <v>0</v>
      </c>
      <c r="X11" s="29">
        <v>1</v>
      </c>
      <c r="Y11" s="29">
        <v>11</v>
      </c>
      <c r="Z11" s="92">
        <v>0.57899999999999996</v>
      </c>
      <c r="AA11" s="23"/>
      <c r="AB11" s="18"/>
      <c r="AC11" s="18"/>
      <c r="AD11" s="18"/>
      <c r="AE11" s="18"/>
      <c r="AF11" s="23"/>
      <c r="AG11" s="2" t="s">
        <v>76</v>
      </c>
      <c r="AH11" s="2"/>
      <c r="AI11" s="2"/>
      <c r="AJ11" s="2"/>
      <c r="AK11" s="23"/>
      <c r="AL11" s="29"/>
      <c r="AM11" s="2"/>
      <c r="AN11" s="93"/>
      <c r="AO11" s="30"/>
      <c r="AP11" s="31"/>
      <c r="AQ11" s="29"/>
      <c r="AR11" s="44"/>
    </row>
    <row r="12" spans="1:44" s="91" customFormat="1" ht="15" customHeight="1" x14ac:dyDescent="0.25">
      <c r="A12" s="87"/>
      <c r="B12" s="29">
        <v>1996</v>
      </c>
      <c r="C12" s="29" t="s">
        <v>38</v>
      </c>
      <c r="D12" s="32" t="s">
        <v>39</v>
      </c>
      <c r="E12" s="29">
        <v>10</v>
      </c>
      <c r="F12" s="29">
        <v>0</v>
      </c>
      <c r="G12" s="29">
        <v>2</v>
      </c>
      <c r="H12" s="30">
        <v>3</v>
      </c>
      <c r="I12" s="29">
        <v>26</v>
      </c>
      <c r="J12" s="29">
        <v>9</v>
      </c>
      <c r="K12" s="29">
        <v>11</v>
      </c>
      <c r="L12" s="29">
        <v>4</v>
      </c>
      <c r="M12" s="29">
        <v>2</v>
      </c>
      <c r="N12" s="33">
        <v>0.41899999999999998</v>
      </c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92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93"/>
      <c r="AO12" s="30"/>
      <c r="AP12" s="31"/>
      <c r="AQ12" s="29"/>
      <c r="AR12" s="44"/>
    </row>
    <row r="13" spans="1:44" s="91" customFormat="1" ht="15" customHeight="1" x14ac:dyDescent="0.25">
      <c r="A13" s="87"/>
      <c r="B13" s="29">
        <v>1996</v>
      </c>
      <c r="C13" s="29" t="s">
        <v>36</v>
      </c>
      <c r="D13" s="32" t="s">
        <v>37</v>
      </c>
      <c r="E13" s="29">
        <v>3</v>
      </c>
      <c r="F13" s="29">
        <v>0</v>
      </c>
      <c r="G13" s="29">
        <v>0</v>
      </c>
      <c r="H13" s="30">
        <v>1</v>
      </c>
      <c r="I13" s="29">
        <v>4</v>
      </c>
      <c r="J13" s="29">
        <v>2</v>
      </c>
      <c r="K13" s="29">
        <v>2</v>
      </c>
      <c r="L13" s="29">
        <v>0</v>
      </c>
      <c r="M13" s="29">
        <v>0</v>
      </c>
      <c r="N13" s="33">
        <v>0.44400000000000001</v>
      </c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92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"/>
      <c r="AN13" s="93"/>
      <c r="AO13" s="30"/>
      <c r="AP13" s="31"/>
      <c r="AQ13" s="29"/>
      <c r="AR13" s="44"/>
    </row>
    <row r="14" spans="1:44" s="91" customFormat="1" ht="15" customHeight="1" x14ac:dyDescent="0.25">
      <c r="A14" s="87"/>
      <c r="B14" s="24">
        <v>1997</v>
      </c>
      <c r="C14" s="24" t="s">
        <v>53</v>
      </c>
      <c r="D14" s="34" t="s">
        <v>51</v>
      </c>
      <c r="E14" s="26"/>
      <c r="F14" s="26" t="s">
        <v>50</v>
      </c>
      <c r="G14" s="78"/>
      <c r="H14" s="36"/>
      <c r="I14" s="24"/>
      <c r="J14" s="24"/>
      <c r="K14" s="24"/>
      <c r="L14" s="24"/>
      <c r="M14" s="24"/>
      <c r="N14" s="34"/>
      <c r="O14" s="23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92"/>
      <c r="AA14" s="23">
        <v>66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"/>
      <c r="AN14" s="93"/>
      <c r="AO14" s="30"/>
      <c r="AP14" s="31"/>
      <c r="AQ14" s="29"/>
      <c r="AR14" s="44"/>
    </row>
    <row r="15" spans="1:44" s="91" customFormat="1" ht="15" customHeight="1" x14ac:dyDescent="0.25">
      <c r="A15" s="87"/>
      <c r="B15" s="24">
        <v>1998</v>
      </c>
      <c r="C15" s="24" t="s">
        <v>52</v>
      </c>
      <c r="D15" s="25" t="s">
        <v>51</v>
      </c>
      <c r="E15" s="24"/>
      <c r="F15" s="26" t="s">
        <v>50</v>
      </c>
      <c r="G15" s="78"/>
      <c r="H15" s="36"/>
      <c r="I15" s="24"/>
      <c r="J15" s="24"/>
      <c r="K15" s="24"/>
      <c r="L15" s="24"/>
      <c r="M15" s="24"/>
      <c r="N15" s="27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9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93"/>
      <c r="AO15" s="30"/>
      <c r="AP15" s="31"/>
      <c r="AQ15" s="29"/>
      <c r="AR15" s="44"/>
    </row>
    <row r="16" spans="1:44" s="91" customFormat="1" ht="15" customHeight="1" x14ac:dyDescent="0.25">
      <c r="A16" s="87"/>
      <c r="B16" s="16" t="s">
        <v>7</v>
      </c>
      <c r="C16" s="17"/>
      <c r="D16" s="15"/>
      <c r="E16" s="18">
        <v>68</v>
      </c>
      <c r="F16" s="18">
        <v>3</v>
      </c>
      <c r="G16" s="18">
        <v>23</v>
      </c>
      <c r="H16" s="18">
        <v>19</v>
      </c>
      <c r="I16" s="18">
        <v>151</v>
      </c>
      <c r="J16" s="18">
        <v>44</v>
      </c>
      <c r="K16" s="18">
        <v>36</v>
      </c>
      <c r="L16" s="18">
        <v>45</v>
      </c>
      <c r="M16" s="18">
        <v>26</v>
      </c>
      <c r="N16" s="37">
        <v>0.47299999999999998</v>
      </c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92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9"/>
      <c r="AM16" s="2"/>
      <c r="AN16" s="93"/>
      <c r="AO16" s="30"/>
      <c r="AP16" s="31"/>
      <c r="AQ16" s="29"/>
      <c r="AR16" s="44"/>
    </row>
    <row r="17" spans="1:45" s="91" customFormat="1" ht="15" customHeight="1" x14ac:dyDescent="0.25">
      <c r="A17" s="94"/>
      <c r="B17" s="16" t="s">
        <v>7</v>
      </c>
      <c r="C17" s="17"/>
      <c r="D17" s="15"/>
      <c r="E17" s="18">
        <v>147</v>
      </c>
      <c r="F17" s="18">
        <v>7</v>
      </c>
      <c r="G17" s="18">
        <v>62</v>
      </c>
      <c r="H17" s="18">
        <v>44</v>
      </c>
      <c r="I17" s="18">
        <v>434</v>
      </c>
      <c r="J17" s="18">
        <v>107</v>
      </c>
      <c r="K17" s="18">
        <v>110</v>
      </c>
      <c r="L17" s="18">
        <v>148</v>
      </c>
      <c r="M17" s="18">
        <v>69</v>
      </c>
      <c r="N17" s="37">
        <v>0.498</v>
      </c>
      <c r="O17" s="23"/>
      <c r="P17" s="95" t="s">
        <v>70</v>
      </c>
      <c r="Q17" s="95" t="s">
        <v>70</v>
      </c>
      <c r="R17" s="95" t="s">
        <v>70</v>
      </c>
      <c r="S17" s="95" t="s">
        <v>70</v>
      </c>
      <c r="T17" s="28"/>
      <c r="U17" s="18">
        <f t="shared" ref="U17:Y17" si="0">PRODUCT(E23)</f>
        <v>4</v>
      </c>
      <c r="V17" s="18">
        <f t="shared" si="0"/>
        <v>0</v>
      </c>
      <c r="W17" s="18">
        <f t="shared" si="0"/>
        <v>0</v>
      </c>
      <c r="X17" s="18">
        <f t="shared" si="0"/>
        <v>1</v>
      </c>
      <c r="Y17" s="18">
        <f t="shared" si="0"/>
        <v>11</v>
      </c>
      <c r="Z17" s="37">
        <f>PRODUCT(N23)</f>
        <v>0.57899999999999996</v>
      </c>
      <c r="AA17" s="96">
        <f>SUM(AA3:AA16)</f>
        <v>66</v>
      </c>
      <c r="AB17" s="95" t="s">
        <v>70</v>
      </c>
      <c r="AC17" s="95" t="s">
        <v>70</v>
      </c>
      <c r="AD17" s="95" t="s">
        <v>70</v>
      </c>
      <c r="AE17" s="95" t="s">
        <v>70</v>
      </c>
      <c r="AF17" s="23"/>
      <c r="AG17" s="95" t="s">
        <v>77</v>
      </c>
      <c r="AH17" s="95" t="s">
        <v>71</v>
      </c>
      <c r="AI17" s="95" t="s">
        <v>71</v>
      </c>
      <c r="AJ17" s="95" t="s">
        <v>71</v>
      </c>
      <c r="AK17" s="23"/>
      <c r="AL17" s="18">
        <f t="shared" ref="AL17:AQ17" si="1">SUM(AL9:AL16)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44"/>
    </row>
    <row r="18" spans="1:45" s="91" customFormat="1" ht="15" customHeight="1" x14ac:dyDescent="0.25">
      <c r="A18" s="94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7"/>
      <c r="O18" s="23"/>
      <c r="P18" s="22"/>
      <c r="Q18" s="20"/>
      <c r="R18" s="88"/>
      <c r="S18" s="89"/>
      <c r="T18" s="23"/>
      <c r="U18" s="22"/>
      <c r="V18" s="20"/>
      <c r="W18" s="88"/>
      <c r="X18" s="20"/>
      <c r="Y18" s="88"/>
      <c r="Z18" s="89"/>
      <c r="AA18" s="23"/>
      <c r="AB18" s="98"/>
      <c r="AC18" s="99"/>
      <c r="AD18" s="88"/>
      <c r="AE18" s="89"/>
      <c r="AF18" s="23"/>
      <c r="AG18" s="100">
        <v>0</v>
      </c>
      <c r="AH18" s="101">
        <v>0</v>
      </c>
      <c r="AI18" s="101">
        <v>0</v>
      </c>
      <c r="AJ18" s="102">
        <v>0</v>
      </c>
      <c r="AK18" s="23"/>
      <c r="AL18" s="17"/>
      <c r="AM18" s="14"/>
      <c r="AN18" s="14"/>
      <c r="AO18" s="14"/>
      <c r="AP18" s="14"/>
      <c r="AQ18" s="15"/>
      <c r="AR18" s="44"/>
    </row>
    <row r="19" spans="1:45" ht="15" customHeight="1" x14ac:dyDescent="0.25">
      <c r="A19" s="87"/>
      <c r="B19" s="38" t="s">
        <v>2</v>
      </c>
      <c r="C19" s="31"/>
      <c r="D19" s="39">
        <v>109.33333333333333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23"/>
      <c r="Q19" s="23"/>
      <c r="R19" s="23"/>
      <c r="S19" s="23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23"/>
      <c r="AG19" s="40"/>
      <c r="AH19" s="40"/>
      <c r="AI19" s="40"/>
      <c r="AJ19" s="40"/>
      <c r="AK19" s="23"/>
      <c r="AL19" s="40"/>
      <c r="AM19" s="40"/>
      <c r="AN19" s="40"/>
      <c r="AO19" s="40"/>
      <c r="AP19" s="40"/>
      <c r="AQ19" s="40"/>
      <c r="AR19" s="44"/>
    </row>
    <row r="20" spans="1:45" s="91" customFormat="1" ht="15" customHeight="1" x14ac:dyDescent="0.25">
      <c r="A20" s="87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28"/>
      <c r="P20" s="28"/>
      <c r="Q20" s="28"/>
      <c r="R20" s="28"/>
      <c r="S20" s="28"/>
      <c r="T20" s="28"/>
      <c r="U20" s="40"/>
      <c r="V20" s="43"/>
      <c r="W20" s="40"/>
      <c r="X20" s="40"/>
      <c r="Y20" s="40"/>
      <c r="Z20" s="40"/>
      <c r="AA20" s="40"/>
      <c r="AB20" s="40"/>
      <c r="AC20" s="40"/>
      <c r="AD20" s="40"/>
      <c r="AE20" s="40"/>
      <c r="AF20" s="23"/>
      <c r="AG20" s="40"/>
      <c r="AH20" s="40"/>
      <c r="AI20" s="40"/>
      <c r="AJ20" s="40"/>
      <c r="AK20" s="23"/>
      <c r="AL20" s="40"/>
      <c r="AM20" s="40"/>
      <c r="AN20" s="40"/>
      <c r="AO20" s="40"/>
      <c r="AP20" s="40"/>
      <c r="AQ20" s="40"/>
      <c r="AR20" s="44"/>
    </row>
    <row r="21" spans="1:45" ht="15" customHeight="1" x14ac:dyDescent="0.25">
      <c r="A21" s="87"/>
      <c r="B21" s="22" t="s">
        <v>25</v>
      </c>
      <c r="C21" s="45"/>
      <c r="D21" s="45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0"/>
      <c r="K21" s="18" t="s">
        <v>28</v>
      </c>
      <c r="L21" s="18" t="s">
        <v>29</v>
      </c>
      <c r="M21" s="18" t="s">
        <v>30</v>
      </c>
      <c r="N21" s="18" t="s">
        <v>22</v>
      </c>
      <c r="O21" s="23"/>
      <c r="P21" s="46" t="s">
        <v>31</v>
      </c>
      <c r="Q21" s="12"/>
      <c r="R21" s="12"/>
      <c r="S21" s="12"/>
      <c r="T21" s="47"/>
      <c r="U21" s="47"/>
      <c r="V21" s="47"/>
      <c r="W21" s="47"/>
      <c r="X21" s="47"/>
      <c r="Y21" s="12"/>
      <c r="Z21" s="12"/>
      <c r="AA21" s="12"/>
      <c r="AB21" s="47"/>
      <c r="AC21" s="47"/>
      <c r="AD21" s="12"/>
      <c r="AE21" s="48"/>
      <c r="AF21" s="23"/>
      <c r="AG21" s="46" t="s">
        <v>72</v>
      </c>
      <c r="AH21" s="12"/>
      <c r="AI21" s="47"/>
      <c r="AJ21" s="48"/>
      <c r="AK21" s="23"/>
      <c r="AL21" s="10" t="s">
        <v>73</v>
      </c>
      <c r="AM21" s="12"/>
      <c r="AN21" s="12"/>
      <c r="AO21" s="12"/>
      <c r="AP21" s="12"/>
      <c r="AQ21" s="48"/>
      <c r="AR21" s="44"/>
    </row>
    <row r="22" spans="1:45" ht="15" customHeight="1" x14ac:dyDescent="0.25">
      <c r="A22" s="87"/>
      <c r="B22" s="46" t="s">
        <v>13</v>
      </c>
      <c r="C22" s="12"/>
      <c r="D22" s="48"/>
      <c r="E22" s="29">
        <v>68</v>
      </c>
      <c r="F22" s="29">
        <v>3</v>
      </c>
      <c r="G22" s="29">
        <v>23</v>
      </c>
      <c r="H22" s="29">
        <v>19</v>
      </c>
      <c r="I22" s="29">
        <v>151</v>
      </c>
      <c r="J22" s="40"/>
      <c r="K22" s="49">
        <v>0.38235294117647056</v>
      </c>
      <c r="L22" s="49">
        <v>0.27941176470588236</v>
      </c>
      <c r="M22" s="49">
        <v>2.2205882352941178</v>
      </c>
      <c r="N22" s="33">
        <v>0.47299999999999998</v>
      </c>
      <c r="O22" s="23"/>
      <c r="P22" s="50" t="s">
        <v>9</v>
      </c>
      <c r="Q22" s="51"/>
      <c r="R22" s="52" t="s">
        <v>40</v>
      </c>
      <c r="S22" s="52"/>
      <c r="T22" s="52"/>
      <c r="U22" s="52"/>
      <c r="V22" s="52"/>
      <c r="W22" s="52"/>
      <c r="X22" s="52"/>
      <c r="Y22" s="53"/>
      <c r="Z22" s="53"/>
      <c r="AA22" s="53" t="s">
        <v>11</v>
      </c>
      <c r="AB22" s="52"/>
      <c r="AC22" s="52"/>
      <c r="AD22" s="53" t="s">
        <v>41</v>
      </c>
      <c r="AE22" s="103"/>
      <c r="AF22" s="23"/>
      <c r="AG22" s="57"/>
      <c r="AH22" s="104"/>
      <c r="AI22" s="52"/>
      <c r="AJ22" s="103"/>
      <c r="AK22" s="23"/>
      <c r="AL22" s="50"/>
      <c r="AM22" s="53"/>
      <c r="AN22" s="52"/>
      <c r="AO22" s="52"/>
      <c r="AP22" s="52"/>
      <c r="AQ22" s="103"/>
      <c r="AR22" s="44"/>
    </row>
    <row r="23" spans="1:45" ht="15" customHeight="1" x14ac:dyDescent="0.25">
      <c r="A23" s="87"/>
      <c r="B23" s="54" t="s">
        <v>15</v>
      </c>
      <c r="C23" s="55"/>
      <c r="D23" s="56"/>
      <c r="E23" s="29">
        <v>4</v>
      </c>
      <c r="F23" s="29">
        <v>0</v>
      </c>
      <c r="G23" s="29">
        <v>0</v>
      </c>
      <c r="H23" s="29">
        <v>1</v>
      </c>
      <c r="I23" s="29">
        <v>11</v>
      </c>
      <c r="J23" s="40"/>
      <c r="K23" s="49">
        <v>0</v>
      </c>
      <c r="L23" s="49">
        <v>0.25</v>
      </c>
      <c r="M23" s="49">
        <v>2.75</v>
      </c>
      <c r="N23" s="33">
        <v>0.57899999999999996</v>
      </c>
      <c r="O23" s="23"/>
      <c r="P23" s="57" t="s">
        <v>74</v>
      </c>
      <c r="Q23" s="58"/>
      <c r="R23" s="59" t="s">
        <v>44</v>
      </c>
      <c r="S23" s="59"/>
      <c r="T23" s="59"/>
      <c r="U23" s="59"/>
      <c r="V23" s="59"/>
      <c r="W23" s="59"/>
      <c r="X23" s="59"/>
      <c r="Y23" s="60"/>
      <c r="Z23" s="60"/>
      <c r="AA23" s="60" t="s">
        <v>45</v>
      </c>
      <c r="AB23" s="59"/>
      <c r="AC23" s="59"/>
      <c r="AD23" s="60" t="s">
        <v>46</v>
      </c>
      <c r="AE23" s="105"/>
      <c r="AF23" s="23"/>
      <c r="AG23" s="57"/>
      <c r="AH23" s="106"/>
      <c r="AI23" s="59"/>
      <c r="AJ23" s="105"/>
      <c r="AK23" s="23"/>
      <c r="AL23" s="57"/>
      <c r="AM23" s="60"/>
      <c r="AN23" s="59"/>
      <c r="AO23" s="59"/>
      <c r="AP23" s="59"/>
      <c r="AQ23" s="105"/>
      <c r="AR23" s="44"/>
    </row>
    <row r="24" spans="1:45" ht="15" customHeight="1" x14ac:dyDescent="0.25">
      <c r="A24" s="87"/>
      <c r="B24" s="61" t="s">
        <v>16</v>
      </c>
      <c r="C24" s="62"/>
      <c r="D24" s="63"/>
      <c r="E24" s="35"/>
      <c r="F24" s="35"/>
      <c r="G24" s="35"/>
      <c r="H24" s="35"/>
      <c r="I24" s="35"/>
      <c r="J24" s="40"/>
      <c r="K24" s="64"/>
      <c r="L24" s="64"/>
      <c r="M24" s="64"/>
      <c r="N24" s="65"/>
      <c r="O24" s="23"/>
      <c r="P24" s="57" t="s">
        <v>75</v>
      </c>
      <c r="Q24" s="58"/>
      <c r="R24" s="59" t="s">
        <v>42</v>
      </c>
      <c r="S24" s="59"/>
      <c r="T24" s="59"/>
      <c r="U24" s="59"/>
      <c r="V24" s="59"/>
      <c r="W24" s="59"/>
      <c r="X24" s="59"/>
      <c r="Y24" s="60"/>
      <c r="Z24" s="60"/>
      <c r="AA24" s="60" t="s">
        <v>27</v>
      </c>
      <c r="AB24" s="59"/>
      <c r="AC24" s="59"/>
      <c r="AD24" s="60" t="s">
        <v>43</v>
      </c>
      <c r="AE24" s="105"/>
      <c r="AF24" s="23"/>
      <c r="AG24" s="107"/>
      <c r="AH24" s="106"/>
      <c r="AI24" s="59"/>
      <c r="AJ24" s="105"/>
      <c r="AK24" s="23"/>
      <c r="AL24" s="57"/>
      <c r="AM24" s="60"/>
      <c r="AN24" s="59"/>
      <c r="AO24" s="59"/>
      <c r="AP24" s="59"/>
      <c r="AQ24" s="105"/>
      <c r="AR24" s="44"/>
    </row>
    <row r="25" spans="1:45" ht="15" customHeight="1" x14ac:dyDescent="0.25">
      <c r="A25" s="87"/>
      <c r="B25" s="66" t="s">
        <v>26</v>
      </c>
      <c r="C25" s="67"/>
      <c r="D25" s="68"/>
      <c r="E25" s="18">
        <v>72</v>
      </c>
      <c r="F25" s="18">
        <v>3</v>
      </c>
      <c r="G25" s="18">
        <v>23</v>
      </c>
      <c r="H25" s="18">
        <v>20</v>
      </c>
      <c r="I25" s="18">
        <v>162</v>
      </c>
      <c r="J25" s="40"/>
      <c r="K25" s="69">
        <v>0.3611111111111111</v>
      </c>
      <c r="L25" s="69">
        <v>0.27777777777777779</v>
      </c>
      <c r="M25" s="69">
        <v>2.25</v>
      </c>
      <c r="N25" s="37">
        <v>0.47928994082840237</v>
      </c>
      <c r="O25" s="23"/>
      <c r="P25" s="70" t="s">
        <v>10</v>
      </c>
      <c r="Q25" s="71"/>
      <c r="R25" s="72" t="s">
        <v>48</v>
      </c>
      <c r="S25" s="72"/>
      <c r="T25" s="72"/>
      <c r="U25" s="72"/>
      <c r="V25" s="72"/>
      <c r="W25" s="72"/>
      <c r="X25" s="72"/>
      <c r="Y25" s="73"/>
      <c r="Z25" s="73"/>
      <c r="AA25" s="73" t="s">
        <v>47</v>
      </c>
      <c r="AB25" s="72"/>
      <c r="AC25" s="72"/>
      <c r="AD25" s="73" t="s">
        <v>49</v>
      </c>
      <c r="AE25" s="108"/>
      <c r="AF25" s="23"/>
      <c r="AG25" s="109"/>
      <c r="AH25" s="110"/>
      <c r="AI25" s="111"/>
      <c r="AJ25" s="108"/>
      <c r="AK25" s="23"/>
      <c r="AL25" s="70"/>
      <c r="AM25" s="73"/>
      <c r="AN25" s="72"/>
      <c r="AO25" s="72"/>
      <c r="AP25" s="72"/>
      <c r="AQ25" s="108"/>
      <c r="AR25" s="44"/>
    </row>
    <row r="26" spans="1:45" ht="15" customHeight="1" x14ac:dyDescent="0.25">
      <c r="A26" s="87"/>
      <c r="B26" s="42"/>
      <c r="C26" s="42"/>
      <c r="D26" s="42"/>
      <c r="E26" s="42"/>
      <c r="F26" s="42"/>
      <c r="G26" s="42"/>
      <c r="H26" s="42"/>
      <c r="I26" s="42"/>
      <c r="J26" s="40"/>
      <c r="K26" s="42"/>
      <c r="L26" s="42"/>
      <c r="M26" s="42"/>
      <c r="N26" s="41"/>
      <c r="O26" s="23"/>
      <c r="P26" s="40"/>
      <c r="Q26" s="43"/>
      <c r="R26" s="40"/>
      <c r="S26" s="40"/>
      <c r="T26" s="23"/>
      <c r="U26" s="23"/>
      <c r="V26" s="43"/>
      <c r="W26" s="40"/>
      <c r="X26" s="40"/>
      <c r="Y26" s="23"/>
      <c r="Z26" s="23"/>
      <c r="AA26" s="23"/>
      <c r="AB26" s="23"/>
      <c r="AC26" s="23"/>
      <c r="AD26" s="23"/>
      <c r="AE26" s="23"/>
      <c r="AF26" s="23"/>
      <c r="AG26" s="23"/>
      <c r="AH26" s="74"/>
      <c r="AI26" s="40"/>
      <c r="AJ26" s="40"/>
      <c r="AK26" s="23"/>
      <c r="AL26" s="40"/>
      <c r="AM26" s="40"/>
      <c r="AN26" s="40"/>
      <c r="AO26" s="40"/>
      <c r="AP26" s="40"/>
      <c r="AQ26" s="40"/>
      <c r="AR26" s="44"/>
    </row>
    <row r="27" spans="1:45" ht="15" customHeight="1" x14ac:dyDescent="0.2">
      <c r="A27" s="87"/>
      <c r="B27" s="40" t="s">
        <v>55</v>
      </c>
      <c r="C27" s="40"/>
      <c r="D27" s="126" t="s">
        <v>88</v>
      </c>
      <c r="E27" s="23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87"/>
      <c r="B28" s="40"/>
      <c r="C28" s="40"/>
      <c r="D28" s="126" t="s">
        <v>59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ht="15" customHeight="1" x14ac:dyDescent="0.2">
      <c r="A29" s="87"/>
      <c r="B29" s="40"/>
      <c r="C29" s="40"/>
      <c r="D29" s="126" t="s">
        <v>56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8" customFormat="1" ht="15" customHeight="1" x14ac:dyDescent="0.2">
      <c r="A30" s="9"/>
      <c r="B30" s="40"/>
      <c r="C30" s="1"/>
      <c r="D30" s="40" t="s">
        <v>57</v>
      </c>
      <c r="E30" s="43"/>
      <c r="F30" s="40"/>
      <c r="G30" s="40"/>
      <c r="H30" s="40"/>
      <c r="I30" s="40"/>
      <c r="J30" s="40"/>
      <c r="K30" s="40"/>
      <c r="L30" s="40"/>
      <c r="M30" s="75"/>
      <c r="N30" s="7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8" customFormat="1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3"/>
      <c r="R31" s="40"/>
      <c r="S31" s="40"/>
      <c r="T31" s="23"/>
      <c r="U31" s="23"/>
      <c r="V31" s="74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1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3"/>
      <c r="R32" s="40"/>
      <c r="S32" s="40"/>
      <c r="T32" s="23"/>
      <c r="U32" s="23"/>
      <c r="V32" s="74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3"/>
      <c r="R33" s="40"/>
      <c r="S33" s="40"/>
      <c r="T33" s="23"/>
      <c r="U33" s="23"/>
      <c r="V33" s="74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4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4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4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4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4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86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86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86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86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86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86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86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86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86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86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86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86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86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74"/>
      <c r="AI80" s="40"/>
      <c r="AJ80" s="40"/>
      <c r="AK80" s="40"/>
      <c r="AL80" s="40"/>
      <c r="AM80" s="40"/>
      <c r="AN80" s="40"/>
      <c r="AO80" s="40"/>
      <c r="AP80" s="40"/>
      <c r="AQ80" s="40"/>
      <c r="AR80" s="86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74"/>
      <c r="AI81" s="40"/>
      <c r="AJ81" s="40"/>
      <c r="AK81" s="40"/>
      <c r="AL81" s="40"/>
      <c r="AM81" s="40"/>
      <c r="AN81" s="40"/>
      <c r="AO81" s="40"/>
      <c r="AP81" s="40"/>
      <c r="AQ81" s="40"/>
      <c r="AR81" s="86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74"/>
      <c r="AI82" s="40"/>
      <c r="AJ82" s="40"/>
      <c r="AK82" s="40"/>
      <c r="AL82" s="40"/>
      <c r="AM82" s="40"/>
      <c r="AN82" s="40"/>
      <c r="AO82" s="40"/>
      <c r="AP82" s="40"/>
      <c r="AQ82" s="40"/>
      <c r="AR82" s="86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74"/>
      <c r="AI83" s="40"/>
      <c r="AJ83" s="40"/>
      <c r="AK83" s="40"/>
      <c r="AL83" s="40"/>
      <c r="AM83" s="40"/>
      <c r="AN83" s="40"/>
      <c r="AO83" s="40"/>
      <c r="AP83" s="40"/>
      <c r="AQ83" s="40"/>
      <c r="AR83" s="86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74"/>
      <c r="AI84" s="40"/>
      <c r="AJ84" s="40"/>
      <c r="AK84" s="40"/>
      <c r="AL84" s="40"/>
      <c r="AM84" s="40"/>
      <c r="AN84" s="40"/>
      <c r="AO84" s="40"/>
      <c r="AP84" s="40"/>
      <c r="AQ84" s="40"/>
      <c r="AR84" s="86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74"/>
      <c r="AI85" s="40"/>
      <c r="AJ85" s="40"/>
      <c r="AK85" s="40"/>
      <c r="AL85" s="40"/>
      <c r="AM85" s="40"/>
      <c r="AN85" s="40"/>
      <c r="AO85" s="40"/>
      <c r="AP85" s="40"/>
      <c r="AQ85" s="40"/>
      <c r="AR85" s="86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4"/>
      <c r="AI86" s="40"/>
      <c r="AJ86" s="40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4"/>
      <c r="AI87" s="40"/>
      <c r="AJ87" s="40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4"/>
      <c r="AI88" s="40"/>
      <c r="AJ88" s="40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4"/>
      <c r="AI89" s="40"/>
      <c r="AJ89" s="40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4"/>
      <c r="AI90" s="40"/>
      <c r="AJ90" s="40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4"/>
      <c r="AI91" s="40"/>
      <c r="AJ91" s="40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4"/>
      <c r="AI92" s="40"/>
      <c r="AJ92" s="40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4"/>
      <c r="AI93" s="40"/>
      <c r="AJ93" s="40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4"/>
      <c r="AI94" s="40"/>
      <c r="AJ94" s="40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4"/>
      <c r="AI95" s="40"/>
      <c r="AJ95" s="40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4"/>
      <c r="AI96" s="40"/>
      <c r="AJ96" s="40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4"/>
      <c r="AI97" s="40"/>
      <c r="AJ97" s="40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4"/>
      <c r="AI98" s="40"/>
      <c r="AJ98" s="40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4"/>
      <c r="AI99" s="40"/>
      <c r="AJ99" s="40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4"/>
      <c r="AI100" s="40"/>
      <c r="AJ100" s="40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4"/>
      <c r="AI101" s="40"/>
      <c r="AJ101" s="40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4"/>
      <c r="AI102" s="40"/>
      <c r="AJ102" s="40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4"/>
      <c r="AI103" s="40"/>
      <c r="AJ103" s="40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4"/>
      <c r="AI104" s="40"/>
      <c r="AJ104" s="40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4"/>
      <c r="AI105" s="40"/>
      <c r="AJ105" s="40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4"/>
      <c r="AI106" s="40"/>
      <c r="AJ106" s="40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4"/>
      <c r="AI107" s="40"/>
      <c r="AJ107" s="40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4"/>
      <c r="AI108" s="40"/>
      <c r="AJ108" s="40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4"/>
      <c r="AI109" s="40"/>
      <c r="AJ109" s="40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4"/>
      <c r="AI110" s="40"/>
      <c r="AJ110" s="40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4"/>
      <c r="AI111" s="40"/>
      <c r="AJ111" s="40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4"/>
      <c r="AI112" s="40"/>
      <c r="AJ112" s="40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4"/>
      <c r="AI113" s="40"/>
      <c r="AJ113" s="40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4"/>
      <c r="AI114" s="40"/>
      <c r="AJ114" s="40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4"/>
      <c r="AI115" s="40"/>
      <c r="AJ115" s="40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4"/>
      <c r="AI116" s="40"/>
      <c r="AJ116" s="40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4"/>
      <c r="AI117" s="40"/>
      <c r="AJ117" s="40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4"/>
      <c r="AI118" s="40"/>
      <c r="AJ118" s="40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4"/>
      <c r="AI119" s="40"/>
      <c r="AJ119" s="40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4"/>
      <c r="AI120" s="40"/>
      <c r="AJ120" s="40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4"/>
      <c r="AI121" s="40"/>
      <c r="AJ121" s="40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4"/>
      <c r="AI122" s="40"/>
      <c r="AJ122" s="40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4"/>
      <c r="AI123" s="40"/>
      <c r="AJ123" s="40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4"/>
      <c r="AI124" s="40"/>
      <c r="AJ124" s="40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4"/>
      <c r="AI125" s="40"/>
      <c r="AJ125" s="40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4"/>
      <c r="AI126" s="40"/>
      <c r="AJ126" s="40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4"/>
      <c r="AI127" s="40"/>
      <c r="AJ127" s="40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4"/>
      <c r="AI128" s="40"/>
      <c r="AJ128" s="40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4"/>
      <c r="AI129" s="40"/>
      <c r="AJ129" s="40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4"/>
      <c r="AI130" s="40"/>
      <c r="AJ130" s="40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4"/>
      <c r="AI131" s="40"/>
      <c r="AJ131" s="40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4"/>
      <c r="AI132" s="40"/>
      <c r="AJ132" s="40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4"/>
      <c r="AI133" s="40"/>
      <c r="AJ133" s="40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4"/>
      <c r="AI134" s="40"/>
      <c r="AJ134" s="40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4"/>
      <c r="AI135" s="40"/>
      <c r="AJ135" s="40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4"/>
      <c r="AI136" s="40"/>
      <c r="AJ136" s="40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4"/>
      <c r="AI137" s="40"/>
      <c r="AJ137" s="40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4"/>
      <c r="AI138" s="40"/>
      <c r="AJ138" s="40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4"/>
      <c r="AI139" s="40"/>
      <c r="AJ139" s="40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4"/>
      <c r="AI140" s="40"/>
      <c r="AJ140" s="40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4"/>
      <c r="AI141" s="40"/>
      <c r="AJ141" s="40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4"/>
      <c r="AI142" s="40"/>
      <c r="AJ142" s="40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4"/>
      <c r="AI143" s="40"/>
      <c r="AJ143" s="40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4"/>
      <c r="AI144" s="40"/>
      <c r="AJ144" s="40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4"/>
      <c r="AI145" s="40"/>
      <c r="AJ145" s="40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4"/>
      <c r="AI146" s="40"/>
      <c r="AJ146" s="40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4"/>
      <c r="AI147" s="40"/>
      <c r="AJ147" s="40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4"/>
      <c r="AI148" s="40"/>
      <c r="AJ148" s="40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4"/>
      <c r="AI149" s="40"/>
      <c r="AJ149" s="40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4"/>
      <c r="AI150" s="40"/>
      <c r="AJ150" s="40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4"/>
      <c r="AI151" s="40"/>
      <c r="AJ151" s="40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4"/>
      <c r="AI152" s="40"/>
      <c r="AJ152" s="40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4"/>
      <c r="AI153" s="40"/>
      <c r="AJ153" s="40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4"/>
      <c r="AI154" s="40"/>
      <c r="AJ154" s="40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4"/>
      <c r="AI155" s="40"/>
      <c r="AJ155" s="40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4"/>
      <c r="AI156" s="40"/>
      <c r="AJ156" s="40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4"/>
      <c r="AI157" s="40"/>
      <c r="AJ157" s="40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4"/>
      <c r="AI158" s="40"/>
      <c r="AJ158" s="40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4"/>
      <c r="AI159" s="40"/>
      <c r="AJ159" s="40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4"/>
      <c r="AI160" s="40"/>
      <c r="AJ160" s="40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4"/>
      <c r="AI161" s="40"/>
      <c r="AJ161" s="40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4"/>
      <c r="AI162" s="40"/>
      <c r="AJ162" s="40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4"/>
      <c r="AI163" s="40"/>
      <c r="AJ163" s="40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4"/>
      <c r="AI164" s="40"/>
      <c r="AJ164" s="40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4"/>
      <c r="AI165" s="40"/>
      <c r="AJ165" s="40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4"/>
      <c r="AI166" s="40"/>
      <c r="AJ166" s="40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4"/>
      <c r="AI167" s="40"/>
      <c r="AJ167" s="40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4"/>
      <c r="AI168" s="40"/>
      <c r="AJ168" s="40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4"/>
      <c r="AI169" s="40"/>
      <c r="AJ169" s="40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4"/>
      <c r="AI170" s="40"/>
      <c r="AJ170" s="40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4"/>
      <c r="AI171" s="40"/>
      <c r="AJ171" s="40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74"/>
      <c r="AI172" s="40"/>
      <c r="AJ172" s="40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74"/>
      <c r="AI173" s="40"/>
      <c r="AJ173" s="40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74"/>
      <c r="AI174" s="40"/>
      <c r="AJ174" s="40"/>
      <c r="AK174" s="23"/>
      <c r="AL174" s="23"/>
      <c r="AM174" s="23"/>
      <c r="AN174" s="23"/>
      <c r="AO174" s="23"/>
      <c r="AP174" s="23"/>
      <c r="AQ174" s="23"/>
      <c r="AR174" s="86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74"/>
      <c r="AI175" s="40"/>
      <c r="AJ175" s="40"/>
      <c r="AK175" s="23"/>
      <c r="AL175" s="23"/>
      <c r="AM175" s="23"/>
      <c r="AN175" s="23"/>
      <c r="AO175" s="23"/>
      <c r="AP175" s="23"/>
      <c r="AQ175" s="23"/>
      <c r="AR175" s="86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74"/>
      <c r="AI176" s="40"/>
      <c r="AJ176" s="40"/>
      <c r="AK176" s="23"/>
      <c r="AL176" s="23"/>
      <c r="AM176" s="23"/>
      <c r="AN176" s="23"/>
      <c r="AO176" s="23"/>
      <c r="AP176" s="23"/>
      <c r="AQ176" s="23"/>
      <c r="AR176" s="86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74"/>
      <c r="AI177" s="40"/>
      <c r="AJ177" s="40"/>
      <c r="AK177" s="23"/>
      <c r="AL177" s="23"/>
      <c r="AM177" s="23"/>
      <c r="AN177" s="23"/>
      <c r="AO177" s="23"/>
      <c r="AP177" s="23"/>
      <c r="AQ177" s="23"/>
      <c r="AR177" s="86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74"/>
      <c r="AI178" s="40"/>
      <c r="AJ178" s="40"/>
      <c r="AK178" s="23"/>
      <c r="AL178" s="23"/>
      <c r="AM178" s="23"/>
      <c r="AN178" s="23"/>
      <c r="AO178" s="23"/>
      <c r="AP178" s="23"/>
      <c r="AQ178" s="23"/>
      <c r="AR178" s="86"/>
    </row>
    <row r="179" spans="1:44" ht="15" customHeight="1" x14ac:dyDescent="0.25">
      <c r="AG179" s="23"/>
      <c r="AH179" s="74"/>
      <c r="AI179" s="40"/>
      <c r="AJ179" s="40"/>
    </row>
    <row r="180" spans="1:44" ht="15" customHeight="1" x14ac:dyDescent="0.25">
      <c r="AG180" s="23"/>
      <c r="AH180" s="74"/>
      <c r="AI180" s="40"/>
      <c r="AJ180" s="40"/>
    </row>
    <row r="181" spans="1:44" ht="15" customHeight="1" x14ac:dyDescent="0.25">
      <c r="AG181" s="23"/>
      <c r="AH181" s="74"/>
      <c r="AI181" s="40"/>
      <c r="AJ181" s="40"/>
    </row>
    <row r="182" spans="1:44" ht="15" customHeight="1" x14ac:dyDescent="0.25">
      <c r="AG182" s="23"/>
      <c r="AH182" s="74"/>
      <c r="AI182" s="40"/>
      <c r="AJ182" s="40"/>
    </row>
    <row r="183" spans="1:44" ht="15" customHeight="1" x14ac:dyDescent="0.25">
      <c r="AG183" s="23"/>
      <c r="AH183" s="74"/>
      <c r="AI183" s="40"/>
      <c r="AJ183" s="40"/>
    </row>
    <row r="184" spans="1:44" ht="15" customHeight="1" x14ac:dyDescent="0.25">
      <c r="AG184" s="23"/>
      <c r="AH184" s="74"/>
      <c r="AI184" s="40"/>
      <c r="AJ184" s="40"/>
    </row>
    <row r="185" spans="1:44" ht="15" customHeight="1" x14ac:dyDescent="0.25">
      <c r="AG185" s="23"/>
      <c r="AH185" s="74"/>
      <c r="AI185" s="40"/>
      <c r="AJ185" s="40"/>
    </row>
    <row r="186" spans="1:44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1:44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1:44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1:44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1:44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1:44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1:44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  <row r="202" spans="2:43" ht="15" customHeight="1" x14ac:dyDescent="0.2"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</row>
    <row r="203" spans="2:43" ht="15" customHeight="1" x14ac:dyDescent="0.2"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</row>
    <row r="204" spans="2:43" ht="15" customHeight="1" x14ac:dyDescent="0.2"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</row>
    <row r="205" spans="2:43" ht="15" customHeight="1" x14ac:dyDescent="0.2"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58</v>
      </c>
      <c r="F1" s="112"/>
      <c r="G1" s="113"/>
      <c r="H1" s="11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113"/>
      <c r="AD1" s="11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9" t="s">
        <v>60</v>
      </c>
      <c r="C2" s="80"/>
      <c r="D2" s="114"/>
      <c r="E2" s="13" t="s">
        <v>13</v>
      </c>
      <c r="F2" s="14"/>
      <c r="G2" s="14"/>
      <c r="H2" s="14"/>
      <c r="I2" s="20"/>
      <c r="J2" s="15"/>
      <c r="K2" s="84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15" t="s">
        <v>82</v>
      </c>
      <c r="Y2" s="116"/>
      <c r="Z2" s="117"/>
      <c r="AA2" s="13" t="s">
        <v>13</v>
      </c>
      <c r="AB2" s="14"/>
      <c r="AC2" s="14"/>
      <c r="AD2" s="14"/>
      <c r="AE2" s="20"/>
      <c r="AF2" s="15"/>
      <c r="AG2" s="84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1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8"/>
      <c r="L3" s="18" t="s">
        <v>5</v>
      </c>
      <c r="M3" s="18" t="s">
        <v>6</v>
      </c>
      <c r="N3" s="18" t="s">
        <v>64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8"/>
      <c r="AH3" s="18" t="s">
        <v>5</v>
      </c>
      <c r="AI3" s="18" t="s">
        <v>6</v>
      </c>
      <c r="AJ3" s="18" t="s">
        <v>64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1"/>
      <c r="D4" s="38"/>
      <c r="E4" s="29"/>
      <c r="F4" s="29"/>
      <c r="G4" s="29"/>
      <c r="H4" s="30"/>
      <c r="I4" s="29"/>
      <c r="J4" s="92"/>
      <c r="K4" s="28"/>
      <c r="L4" s="95"/>
      <c r="M4" s="18"/>
      <c r="N4" s="18"/>
      <c r="O4" s="18"/>
      <c r="P4" s="23"/>
      <c r="Q4" s="29"/>
      <c r="R4" s="29"/>
      <c r="S4" s="30"/>
      <c r="T4" s="29"/>
      <c r="U4" s="29"/>
      <c r="V4" s="119"/>
      <c r="W4" s="28"/>
      <c r="X4" s="29">
        <v>1988</v>
      </c>
      <c r="Y4" s="29" t="s">
        <v>36</v>
      </c>
      <c r="Z4" s="2" t="s">
        <v>89</v>
      </c>
      <c r="AA4" s="29">
        <v>22</v>
      </c>
      <c r="AB4" s="29">
        <v>2</v>
      </c>
      <c r="AC4" s="29">
        <v>15</v>
      </c>
      <c r="AD4" s="29">
        <v>24</v>
      </c>
      <c r="AE4" s="29"/>
      <c r="AF4" s="33"/>
      <c r="AG4" s="23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0"/>
      <c r="AS4" s="94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1"/>
      <c r="D5" s="38"/>
      <c r="E5" s="29"/>
      <c r="F5" s="29"/>
      <c r="G5" s="29"/>
      <c r="H5" s="30"/>
      <c r="I5" s="29"/>
      <c r="J5" s="92"/>
      <c r="K5" s="28"/>
      <c r="L5" s="95"/>
      <c r="M5" s="18"/>
      <c r="N5" s="18"/>
      <c r="O5" s="18"/>
      <c r="P5" s="23"/>
      <c r="Q5" s="29"/>
      <c r="R5" s="29"/>
      <c r="S5" s="30"/>
      <c r="T5" s="29"/>
      <c r="U5" s="29"/>
      <c r="V5" s="119"/>
      <c r="W5" s="28"/>
      <c r="X5" s="29">
        <v>1989</v>
      </c>
      <c r="Y5" s="29" t="s">
        <v>95</v>
      </c>
      <c r="Z5" s="2" t="s">
        <v>89</v>
      </c>
      <c r="AA5" s="29"/>
      <c r="AB5" s="29"/>
      <c r="AC5" s="29"/>
      <c r="AD5" s="29"/>
      <c r="AE5" s="29"/>
      <c r="AF5" s="33"/>
      <c r="AG5" s="23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0"/>
      <c r="AS5" s="94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1"/>
      <c r="D6" s="38"/>
      <c r="E6" s="29"/>
      <c r="F6" s="29"/>
      <c r="G6" s="29"/>
      <c r="H6" s="30"/>
      <c r="I6" s="29"/>
      <c r="J6" s="92"/>
      <c r="K6" s="28"/>
      <c r="L6" s="95"/>
      <c r="M6" s="18"/>
      <c r="N6" s="18"/>
      <c r="O6" s="18"/>
      <c r="P6" s="23"/>
      <c r="Q6" s="29"/>
      <c r="R6" s="29"/>
      <c r="S6" s="30"/>
      <c r="T6" s="29"/>
      <c r="U6" s="29"/>
      <c r="V6" s="119"/>
      <c r="W6" s="28"/>
      <c r="X6" s="29">
        <v>1990</v>
      </c>
      <c r="Y6" s="29" t="s">
        <v>90</v>
      </c>
      <c r="Z6" s="32" t="s">
        <v>91</v>
      </c>
      <c r="AA6" s="29">
        <v>22</v>
      </c>
      <c r="AB6" s="29">
        <v>0</v>
      </c>
      <c r="AC6" s="29">
        <v>13</v>
      </c>
      <c r="AD6" s="29">
        <v>22</v>
      </c>
      <c r="AE6" s="29"/>
      <c r="AF6" s="33"/>
      <c r="AG6" s="23"/>
      <c r="AH6" s="16"/>
      <c r="AI6" s="16"/>
      <c r="AJ6" s="16"/>
      <c r="AK6" s="18"/>
      <c r="AL6" s="23"/>
      <c r="AM6" s="29"/>
      <c r="AN6" s="29"/>
      <c r="AO6" s="29"/>
      <c r="AP6" s="29"/>
      <c r="AQ6" s="29"/>
      <c r="AR6" s="120"/>
      <c r="AS6" s="9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1"/>
      <c r="D7" s="38"/>
      <c r="E7" s="29"/>
      <c r="F7" s="29"/>
      <c r="G7" s="29"/>
      <c r="H7" s="30"/>
      <c r="I7" s="29"/>
      <c r="J7" s="92"/>
      <c r="K7" s="28"/>
      <c r="L7" s="95"/>
      <c r="M7" s="18"/>
      <c r="N7" s="18"/>
      <c r="O7" s="18"/>
      <c r="P7" s="23"/>
      <c r="Q7" s="29"/>
      <c r="R7" s="29"/>
      <c r="S7" s="30"/>
      <c r="T7" s="29"/>
      <c r="U7" s="29"/>
      <c r="V7" s="119"/>
      <c r="W7" s="28"/>
      <c r="X7" s="29">
        <v>1991</v>
      </c>
      <c r="Y7" s="29" t="s">
        <v>36</v>
      </c>
      <c r="Z7" s="32" t="s">
        <v>91</v>
      </c>
      <c r="AA7" s="29">
        <v>22</v>
      </c>
      <c r="AB7" s="29">
        <v>1</v>
      </c>
      <c r="AC7" s="29">
        <v>24</v>
      </c>
      <c r="AD7" s="29">
        <v>22</v>
      </c>
      <c r="AE7" s="29"/>
      <c r="AF7" s="33"/>
      <c r="AG7" s="23"/>
      <c r="AH7" s="16"/>
      <c r="AI7" s="16"/>
      <c r="AJ7" s="16"/>
      <c r="AK7" s="18"/>
      <c r="AL7" s="23"/>
      <c r="AM7" s="29"/>
      <c r="AN7" s="29"/>
      <c r="AO7" s="29"/>
      <c r="AP7" s="29"/>
      <c r="AQ7" s="29"/>
      <c r="AR7" s="120"/>
      <c r="AS7" s="94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31"/>
      <c r="D8" s="38"/>
      <c r="E8" s="29"/>
      <c r="F8" s="29"/>
      <c r="G8" s="29"/>
      <c r="H8" s="30"/>
      <c r="I8" s="29"/>
      <c r="J8" s="92"/>
      <c r="K8" s="28"/>
      <c r="L8" s="95"/>
      <c r="M8" s="18"/>
      <c r="N8" s="18"/>
      <c r="O8" s="18"/>
      <c r="P8" s="23"/>
      <c r="Q8" s="29"/>
      <c r="R8" s="29"/>
      <c r="S8" s="30"/>
      <c r="T8" s="29"/>
      <c r="U8" s="29"/>
      <c r="V8" s="119"/>
      <c r="W8" s="28"/>
      <c r="X8" s="29">
        <v>1992</v>
      </c>
      <c r="Y8" s="29" t="s">
        <v>92</v>
      </c>
      <c r="Z8" s="32" t="s">
        <v>51</v>
      </c>
      <c r="AA8" s="29">
        <v>22</v>
      </c>
      <c r="AB8" s="29">
        <v>1</v>
      </c>
      <c r="AC8" s="29">
        <v>27</v>
      </c>
      <c r="AD8" s="29">
        <v>46</v>
      </c>
      <c r="AE8" s="29"/>
      <c r="AF8" s="33"/>
      <c r="AG8" s="140"/>
      <c r="AH8" s="16"/>
      <c r="AI8" s="29" t="s">
        <v>93</v>
      </c>
      <c r="AJ8" s="18" t="s">
        <v>94</v>
      </c>
      <c r="AK8" s="18"/>
      <c r="AL8" s="23"/>
      <c r="AM8" s="29"/>
      <c r="AN8" s="29"/>
      <c r="AO8" s="29"/>
      <c r="AP8" s="29"/>
      <c r="AQ8" s="29"/>
      <c r="AR8" s="120"/>
      <c r="AS8" s="9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1993</v>
      </c>
      <c r="C9" s="29" t="s">
        <v>54</v>
      </c>
      <c r="D9" s="38" t="s">
        <v>51</v>
      </c>
      <c r="E9" s="29">
        <v>26</v>
      </c>
      <c r="F9" s="29">
        <v>1</v>
      </c>
      <c r="G9" s="29">
        <v>17</v>
      </c>
      <c r="H9" s="29">
        <v>31</v>
      </c>
      <c r="I9" s="29">
        <v>127</v>
      </c>
      <c r="J9" s="29"/>
      <c r="K9" s="28"/>
      <c r="L9" s="95"/>
      <c r="M9" s="18"/>
      <c r="N9" s="18"/>
      <c r="O9" s="18"/>
      <c r="P9" s="23"/>
      <c r="Q9" s="29"/>
      <c r="R9" s="29"/>
      <c r="S9" s="30"/>
      <c r="T9" s="29"/>
      <c r="U9" s="29"/>
      <c r="V9" s="119"/>
      <c r="W9" s="28"/>
      <c r="X9" s="29"/>
      <c r="Y9" s="31"/>
      <c r="Z9" s="38"/>
      <c r="AA9" s="29"/>
      <c r="AB9" s="29"/>
      <c r="AC9" s="29"/>
      <c r="AD9" s="30"/>
      <c r="AE9" s="29"/>
      <c r="AF9" s="92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0"/>
      <c r="AS9" s="94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/>
      <c r="C10" s="29"/>
      <c r="D10" s="38"/>
      <c r="E10" s="29"/>
      <c r="F10" s="29"/>
      <c r="G10" s="29"/>
      <c r="H10" s="29"/>
      <c r="I10" s="29"/>
      <c r="J10" s="29"/>
      <c r="K10" s="28"/>
      <c r="L10" s="95"/>
      <c r="M10" s="18"/>
      <c r="N10" s="18"/>
      <c r="O10" s="18"/>
      <c r="P10" s="23"/>
      <c r="Q10" s="29"/>
      <c r="R10" s="29"/>
      <c r="S10" s="30"/>
      <c r="T10" s="29"/>
      <c r="U10" s="29"/>
      <c r="V10" s="119"/>
      <c r="W10" s="28"/>
      <c r="X10" s="29"/>
      <c r="Y10" s="31"/>
      <c r="Z10" s="38"/>
      <c r="AA10" s="29"/>
      <c r="AB10" s="29"/>
      <c r="AC10" s="29"/>
      <c r="AD10" s="30"/>
      <c r="AE10" s="29"/>
      <c r="AF10" s="92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0"/>
      <c r="AS10" s="94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1997</v>
      </c>
      <c r="C11" s="29" t="s">
        <v>53</v>
      </c>
      <c r="D11" s="38" t="s">
        <v>51</v>
      </c>
      <c r="E11" s="29">
        <v>25</v>
      </c>
      <c r="F11" s="29">
        <v>1</v>
      </c>
      <c r="G11" s="29">
        <v>10</v>
      </c>
      <c r="H11" s="29">
        <v>11</v>
      </c>
      <c r="I11" s="29">
        <v>85</v>
      </c>
      <c r="J11" s="29"/>
      <c r="K11" s="28"/>
      <c r="L11" s="95"/>
      <c r="M11" s="18"/>
      <c r="N11" s="18"/>
      <c r="O11" s="18"/>
      <c r="P11" s="23"/>
      <c r="Q11" s="29"/>
      <c r="R11" s="29"/>
      <c r="S11" s="30"/>
      <c r="T11" s="29"/>
      <c r="U11" s="29"/>
      <c r="V11" s="119"/>
      <c r="W11" s="28"/>
      <c r="X11" s="29"/>
      <c r="Y11" s="31"/>
      <c r="Z11" s="38"/>
      <c r="AA11" s="29"/>
      <c r="AB11" s="29"/>
      <c r="AC11" s="29"/>
      <c r="AD11" s="30"/>
      <c r="AE11" s="29"/>
      <c r="AF11" s="92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0"/>
      <c r="AS11" s="94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1998</v>
      </c>
      <c r="C12" s="29" t="s">
        <v>52</v>
      </c>
      <c r="D12" s="38" t="s">
        <v>51</v>
      </c>
      <c r="E12" s="29">
        <v>23</v>
      </c>
      <c r="F12" s="29">
        <v>0</v>
      </c>
      <c r="G12" s="29">
        <v>9</v>
      </c>
      <c r="H12" s="29">
        <v>5</v>
      </c>
      <c r="I12" s="29">
        <v>61</v>
      </c>
      <c r="J12" s="29"/>
      <c r="K12" s="28"/>
      <c r="L12" s="95"/>
      <c r="M12" s="18"/>
      <c r="N12" s="18"/>
      <c r="O12" s="18"/>
      <c r="P12" s="23"/>
      <c r="Q12" s="29"/>
      <c r="R12" s="29"/>
      <c r="S12" s="30"/>
      <c r="T12" s="29"/>
      <c r="U12" s="29"/>
      <c r="V12" s="119"/>
      <c r="W12" s="28"/>
      <c r="X12" s="29"/>
      <c r="Y12" s="31"/>
      <c r="Z12" s="38"/>
      <c r="AA12" s="29"/>
      <c r="AB12" s="29"/>
      <c r="AC12" s="29"/>
      <c r="AD12" s="30"/>
      <c r="AE12" s="29"/>
      <c r="AF12" s="92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0"/>
      <c r="AS12" s="94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21" t="s">
        <v>84</v>
      </c>
      <c r="C13" s="83"/>
      <c r="D13" s="82"/>
      <c r="E13" s="81">
        <f>SUM(E4:E12)</f>
        <v>74</v>
      </c>
      <c r="F13" s="81">
        <f>SUM(F4:F12)</f>
        <v>2</v>
      </c>
      <c r="G13" s="81">
        <f>SUM(G4:G12)</f>
        <v>36</v>
      </c>
      <c r="H13" s="81">
        <f>SUM(H4:H12)</f>
        <v>47</v>
      </c>
      <c r="I13" s="81">
        <f>SUM(I4:I12)</f>
        <v>273</v>
      </c>
      <c r="J13" s="122">
        <v>0</v>
      </c>
      <c r="K13" s="84">
        <f>SUM(K4:K12)</f>
        <v>0</v>
      </c>
      <c r="L13" s="22"/>
      <c r="M13" s="20"/>
      <c r="N13" s="88"/>
      <c r="O13" s="89"/>
      <c r="P13" s="23"/>
      <c r="Q13" s="81">
        <f>SUM(Q4:Q12)</f>
        <v>0</v>
      </c>
      <c r="R13" s="81">
        <f>SUM(R4:R12)</f>
        <v>0</v>
      </c>
      <c r="S13" s="81">
        <f>SUM(S4:S12)</f>
        <v>0</v>
      </c>
      <c r="T13" s="81">
        <f>SUM(T4:T12)</f>
        <v>0</v>
      </c>
      <c r="U13" s="81">
        <f>SUM(U4:U12)</f>
        <v>0</v>
      </c>
      <c r="V13" s="37">
        <v>0</v>
      </c>
      <c r="W13" s="84">
        <f>SUM(W4:W12)</f>
        <v>0</v>
      </c>
      <c r="X13" s="16" t="s">
        <v>84</v>
      </c>
      <c r="Y13" s="17"/>
      <c r="Z13" s="15"/>
      <c r="AA13" s="81">
        <f>SUM(AA4:AA12)</f>
        <v>88</v>
      </c>
      <c r="AB13" s="81">
        <f>SUM(AB4:AB12)</f>
        <v>4</v>
      </c>
      <c r="AC13" s="81">
        <f>SUM(AC4:AC12)</f>
        <v>79</v>
      </c>
      <c r="AD13" s="81">
        <f>SUM(AD4:AD12)</f>
        <v>114</v>
      </c>
      <c r="AE13" s="81">
        <f>SUM(AE4:AE12)</f>
        <v>0</v>
      </c>
      <c r="AF13" s="122">
        <v>0</v>
      </c>
      <c r="AG13" s="84">
        <f>SUM(AG4:AG12)</f>
        <v>0</v>
      </c>
      <c r="AH13" s="22"/>
      <c r="AI13" s="20"/>
      <c r="AJ13" s="88"/>
      <c r="AK13" s="89"/>
      <c r="AL13" s="23"/>
      <c r="AM13" s="81">
        <f>SUM(AM4:AM12)</f>
        <v>0</v>
      </c>
      <c r="AN13" s="81">
        <f>SUM(AN4:AN12)</f>
        <v>0</v>
      </c>
      <c r="AO13" s="81">
        <f>SUM(AO4:AO12)</f>
        <v>0</v>
      </c>
      <c r="AP13" s="81">
        <f>SUM(AP4:AP12)</f>
        <v>0</v>
      </c>
      <c r="AQ13" s="81">
        <f>SUM(AQ4:AQ12)</f>
        <v>0</v>
      </c>
      <c r="AR13" s="122">
        <v>0</v>
      </c>
      <c r="AS13" s="118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28"/>
      <c r="L14" s="23"/>
      <c r="M14" s="23"/>
      <c r="N14" s="23"/>
      <c r="O14" s="23"/>
      <c r="P14" s="40"/>
      <c r="Q14" s="40"/>
      <c r="R14" s="43"/>
      <c r="S14" s="40"/>
      <c r="T14" s="40"/>
      <c r="U14" s="23"/>
      <c r="V14" s="23"/>
      <c r="W14" s="28"/>
      <c r="X14" s="40"/>
      <c r="Y14" s="40"/>
      <c r="Z14" s="40"/>
      <c r="AA14" s="40"/>
      <c r="AB14" s="40"/>
      <c r="AC14" s="40"/>
      <c r="AD14" s="40"/>
      <c r="AE14" s="40"/>
      <c r="AF14" s="41"/>
      <c r="AG14" s="28"/>
      <c r="AH14" s="23"/>
      <c r="AI14" s="23"/>
      <c r="AJ14" s="23"/>
      <c r="AK14" s="23"/>
      <c r="AL14" s="40"/>
      <c r="AM14" s="40"/>
      <c r="AN14" s="43"/>
      <c r="AO14" s="40"/>
      <c r="AP14" s="40"/>
      <c r="AQ14" s="23"/>
      <c r="AR14" s="23"/>
      <c r="AS14" s="28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23" t="s">
        <v>85</v>
      </c>
      <c r="C15" s="124"/>
      <c r="D15" s="12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28</v>
      </c>
      <c r="M15" s="18" t="s">
        <v>29</v>
      </c>
      <c r="N15" s="18" t="s">
        <v>86</v>
      </c>
      <c r="O15" s="18" t="s">
        <v>87</v>
      </c>
      <c r="Q15" s="43"/>
      <c r="R15" s="43" t="s">
        <v>55</v>
      </c>
      <c r="S15" s="43"/>
      <c r="T15" s="126" t="s">
        <v>88</v>
      </c>
      <c r="U15" s="23"/>
      <c r="V15" s="28"/>
      <c r="W15" s="28"/>
      <c r="X15" s="127"/>
      <c r="Y15" s="127"/>
      <c r="Z15" s="127"/>
      <c r="AA15" s="127"/>
      <c r="AB15" s="127"/>
      <c r="AC15" s="43"/>
      <c r="AD15" s="43"/>
      <c r="AE15" s="43"/>
      <c r="AF15" s="40"/>
      <c r="AG15" s="40"/>
      <c r="AH15" s="40"/>
      <c r="AI15" s="40"/>
      <c r="AJ15" s="40"/>
      <c r="AK15" s="40"/>
      <c r="AM15" s="28"/>
      <c r="AN15" s="127"/>
      <c r="AO15" s="127"/>
      <c r="AP15" s="127"/>
      <c r="AQ15" s="127"/>
      <c r="AR15" s="127"/>
      <c r="AS15" s="12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12</v>
      </c>
      <c r="C16" s="12"/>
      <c r="D16" s="48"/>
      <c r="E16" s="128">
        <v>72</v>
      </c>
      <c r="F16" s="128">
        <v>3</v>
      </c>
      <c r="G16" s="128">
        <v>23</v>
      </c>
      <c r="H16" s="128">
        <v>20</v>
      </c>
      <c r="I16" s="128">
        <v>162</v>
      </c>
      <c r="J16" s="129">
        <v>0.47899999999999998</v>
      </c>
      <c r="K16" s="40">
        <f>PRODUCT(I16/J16)</f>
        <v>338.20459290187893</v>
      </c>
      <c r="L16" s="130">
        <f>PRODUCT((F16+G16)/E16)</f>
        <v>0.3611111111111111</v>
      </c>
      <c r="M16" s="130">
        <f>PRODUCT(H16/E16)</f>
        <v>0.27777777777777779</v>
      </c>
      <c r="N16" s="130">
        <f>PRODUCT((F16+G16+H16)/E16)</f>
        <v>0.63888888888888884</v>
      </c>
      <c r="O16" s="130">
        <f>PRODUCT(I16/E16)</f>
        <v>2.25</v>
      </c>
      <c r="Q16" s="43"/>
      <c r="R16" s="43"/>
      <c r="S16" s="43"/>
      <c r="T16" s="126" t="s">
        <v>59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31" t="s">
        <v>60</v>
      </c>
      <c r="C17" s="132"/>
      <c r="D17" s="133"/>
      <c r="E17" s="128">
        <f>PRODUCT(E13+Q13)</f>
        <v>74</v>
      </c>
      <c r="F17" s="128">
        <f>PRODUCT(F13+R13)</f>
        <v>2</v>
      </c>
      <c r="G17" s="128">
        <f>PRODUCT(G13+S13)</f>
        <v>36</v>
      </c>
      <c r="H17" s="128">
        <f>PRODUCT(H13+T13)</f>
        <v>47</v>
      </c>
      <c r="I17" s="128">
        <f>PRODUCT(I13+U13)</f>
        <v>273</v>
      </c>
      <c r="J17" s="129">
        <v>0</v>
      </c>
      <c r="K17" s="40">
        <f>PRODUCT(K13+W13)</f>
        <v>0</v>
      </c>
      <c r="L17" s="130">
        <f>PRODUCT((F17+G17)/E17)</f>
        <v>0.51351351351351349</v>
      </c>
      <c r="M17" s="130">
        <f>PRODUCT(H17/E17)</f>
        <v>0.63513513513513509</v>
      </c>
      <c r="N17" s="130">
        <f>PRODUCT((F17+G17+H17)/E17)</f>
        <v>1.1486486486486487</v>
      </c>
      <c r="O17" s="130">
        <f>PRODUCT(I17/E17)</f>
        <v>3.689189189189189</v>
      </c>
      <c r="Q17" s="43"/>
      <c r="R17" s="43"/>
      <c r="S17" s="43"/>
      <c r="T17" s="126" t="s">
        <v>56</v>
      </c>
      <c r="U17" s="40"/>
      <c r="V17" s="40"/>
      <c r="W17" s="40"/>
      <c r="X17" s="40"/>
      <c r="Y17" s="40"/>
      <c r="Z17" s="40"/>
      <c r="AA17" s="40"/>
      <c r="AB17" s="40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34" t="s">
        <v>82</v>
      </c>
      <c r="C18" s="135"/>
      <c r="D18" s="136"/>
      <c r="E18" s="128">
        <f>PRODUCT(AA13+AM13)</f>
        <v>88</v>
      </c>
      <c r="F18" s="128">
        <f>PRODUCT(AB13+AN13)</f>
        <v>4</v>
      </c>
      <c r="G18" s="128">
        <f>PRODUCT(AC13+AO13)</f>
        <v>79</v>
      </c>
      <c r="H18" s="128">
        <f>PRODUCT(AD13+AP13)</f>
        <v>114</v>
      </c>
      <c r="I18" s="128">
        <f>PRODUCT(AE13+AQ13)</f>
        <v>0</v>
      </c>
      <c r="J18" s="129">
        <v>0</v>
      </c>
      <c r="K18" s="23">
        <f>PRODUCT(AG13+AS13)</f>
        <v>0</v>
      </c>
      <c r="L18" s="130">
        <f>PRODUCT((F18+G18)/E18)</f>
        <v>0.94318181818181823</v>
      </c>
      <c r="M18" s="130">
        <f>PRODUCT(H18/E18)</f>
        <v>1.2954545454545454</v>
      </c>
      <c r="N18" s="130">
        <f>PRODUCT((F18+G18+H18)/E18)</f>
        <v>2.2386363636363638</v>
      </c>
      <c r="O18" s="130">
        <f>PRODUCT(I18/E18)</f>
        <v>0</v>
      </c>
      <c r="Q18" s="43"/>
      <c r="R18" s="43"/>
      <c r="S18" s="40"/>
      <c r="T18" s="40" t="s">
        <v>57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37" t="s">
        <v>84</v>
      </c>
      <c r="C19" s="138"/>
      <c r="D19" s="139"/>
      <c r="E19" s="128">
        <f>SUM(E16:E18)</f>
        <v>234</v>
      </c>
      <c r="F19" s="128">
        <f t="shared" ref="F19:I19" si="0">SUM(F16:F18)</f>
        <v>9</v>
      </c>
      <c r="G19" s="128">
        <f t="shared" si="0"/>
        <v>138</v>
      </c>
      <c r="H19" s="128">
        <f t="shared" si="0"/>
        <v>181</v>
      </c>
      <c r="I19" s="128">
        <f t="shared" si="0"/>
        <v>435</v>
      </c>
      <c r="J19" s="129">
        <v>0</v>
      </c>
      <c r="K19" s="40">
        <f>SUM(K16:K18)</f>
        <v>338.20459290187893</v>
      </c>
      <c r="L19" s="130">
        <f>PRODUCT((F19+G19)/E19)</f>
        <v>0.62820512820512819</v>
      </c>
      <c r="M19" s="130">
        <f>PRODUCT(H19/E19)</f>
        <v>0.77350427350427353</v>
      </c>
      <c r="N19" s="130">
        <f>PRODUCT((F19+G19+H19)/E19)</f>
        <v>1.4017094017094016</v>
      </c>
      <c r="O19" s="130">
        <f>PRODUCT(I19/146)</f>
        <v>2.9794520547945207</v>
      </c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3"/>
      <c r="AL184" s="23"/>
    </row>
    <row r="185" spans="12:57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</row>
    <row r="218" spans="12:38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</row>
    <row r="219" spans="12:38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</row>
    <row r="220" spans="12:38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</row>
    <row r="221" spans="12:38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</row>
    <row r="222" spans="12:38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</row>
    <row r="223" spans="12:38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</row>
    <row r="224" spans="12:38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2018-12-25T15:07:07Z</dcterms:modified>
</cp:coreProperties>
</file>