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T18" i="1" l="1"/>
  <c r="T19" i="1" l="1"/>
  <c r="O19" i="4" l="1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G16" i="4"/>
  <c r="G20" i="4" s="1"/>
  <c r="G22" i="4" s="1"/>
  <c r="F16" i="4"/>
  <c r="F20" i="4" s="1"/>
  <c r="E16" i="4"/>
  <c r="E20" i="4" s="1"/>
  <c r="E22" i="4" s="1"/>
  <c r="M20" i="4" l="1"/>
  <c r="J20" i="4"/>
  <c r="V16" i="4"/>
  <c r="J16" i="4"/>
  <c r="F21" i="4"/>
  <c r="L21" i="4" s="1"/>
  <c r="H21" i="4"/>
  <c r="M21" i="4" s="1"/>
  <c r="F22" i="4"/>
  <c r="N20" i="4"/>
  <c r="L20" i="4"/>
  <c r="K22" i="4"/>
  <c r="O20" i="4"/>
  <c r="J22" i="4"/>
  <c r="O22" i="4"/>
  <c r="O21" i="4"/>
  <c r="J21" i="4"/>
  <c r="H22" i="4"/>
  <c r="M22" i="4" s="1"/>
  <c r="AF16" i="4"/>
  <c r="M6" i="3"/>
  <c r="I6" i="3"/>
  <c r="N21" i="4" l="1"/>
  <c r="N22" i="4"/>
  <c r="L22" i="4"/>
  <c r="L27" i="1"/>
  <c r="K27" i="1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T14" i="1"/>
  <c r="T13" i="1"/>
  <c r="O8" i="1"/>
  <c r="O20" i="1" s="1"/>
  <c r="T4" i="1"/>
  <c r="D22" i="1" l="1"/>
  <c r="I25" i="1"/>
  <c r="N20" i="1"/>
  <c r="N25" i="1" s="1"/>
  <c r="O25" i="1"/>
  <c r="O28" i="1" s="1"/>
  <c r="O29" i="1" s="1"/>
  <c r="F28" i="1"/>
  <c r="K25" i="1"/>
  <c r="H28" i="1"/>
  <c r="L25" i="1"/>
  <c r="M26" i="1"/>
  <c r="N26" i="1"/>
  <c r="E28" i="1"/>
  <c r="I28" i="1"/>
  <c r="K26" i="1"/>
  <c r="L26" i="1"/>
  <c r="N27" i="1"/>
  <c r="M27" i="1"/>
  <c r="G28" i="1"/>
  <c r="M25" i="1"/>
  <c r="L28" i="1" l="1"/>
  <c r="K28" i="1"/>
  <c r="N28" i="1"/>
  <c r="M28" i="1"/>
</calcChain>
</file>

<file path=xl/sharedStrings.xml><?xml version="1.0" encoding="utf-8"?>
<sst xmlns="http://schemas.openxmlformats.org/spreadsheetml/2006/main" count="293" uniqueCount="135">
  <si>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</si>
  <si>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</si>
  <si>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</si>
  <si>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</si>
  <si>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</si>
  <si>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</si>
  <si>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</si>
  <si>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</si>
  <si>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</si>
  <si>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</si>
  <si>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</si>
  <si>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</si>
  <si>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</si>
  <si>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</si>
  <si>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</si>
  <si>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</si>
  <si>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</si>
  <si>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</si>
  <si>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</si>
  <si>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</si>
  <si>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</si>
  <si>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</si>
  <si>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</si>
  <si>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</si>
  <si>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</si>
  <si>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</si>
  <si>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</si>
  <si>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</si>
  <si>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</si>
  <si>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</si>
  <si>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</si>
  <si>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</si>
  <si>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</si>
  <si>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Tapani Piri</t>
  </si>
  <si>
    <t>14.05. 2009  Lippo -KoU  0-1  (1-1, 1-1, 0-0, 1-2)</t>
  </si>
  <si>
    <t>27.05. 2009  Lippo - Tahko  2-0  (3-0, 6-1)</t>
  </si>
  <si>
    <t>5.  ottelu</t>
  </si>
  <si>
    <t>7.</t>
  </si>
  <si>
    <t>Lippo</t>
  </si>
  <si>
    <t>ykköspesis</t>
  </si>
  <si>
    <t>HP-K</t>
  </si>
  <si>
    <t>5.</t>
  </si>
  <si>
    <t>suomensarja</t>
  </si>
  <si>
    <t>IiU</t>
  </si>
  <si>
    <t>3.</t>
  </si>
  <si>
    <t>10.</t>
  </si>
  <si>
    <t>maakuntasarja</t>
  </si>
  <si>
    <t>12.</t>
  </si>
  <si>
    <t>Seurat</t>
  </si>
  <si>
    <t>IiU = Iin Urheilijat  (1945),  kasvattajaseura</t>
  </si>
  <si>
    <t>Lippo =Oulun Lippo  (1955)</t>
  </si>
  <si>
    <t>HP-K = Haapajärven Pesä-Kiilat  (1990)</t>
  </si>
  <si>
    <t>YKKÖSPESIS</t>
  </si>
  <si>
    <t>29.1.1992   Ii</t>
  </si>
  <si>
    <t>9.</t>
  </si>
  <si>
    <t>OjKi</t>
  </si>
  <si>
    <t>OjKi = Oulujoen Kiekko  (1930)</t>
  </si>
  <si>
    <t>2.</t>
  </si>
  <si>
    <t>Lippo Pesis</t>
  </si>
  <si>
    <t>Lippo Pesis = Oulun Lippo Pesis  (2010)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</si>
  <si>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</si>
  <si>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</si>
  <si>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</si>
  <si>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</si>
  <si>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</si>
  <si>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</si>
  <si>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</si>
  <si>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</si>
  <si>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</si>
  <si>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</si>
  <si>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</si>
  <si>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</si>
  <si>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</si>
  <si>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</si>
  <si>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</si>
  <si>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</si>
  <si>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</si>
  <si>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Länsi</t>
  </si>
  <si>
    <t>Kari Kleemola</t>
  </si>
  <si>
    <t>1570</t>
  </si>
  <si>
    <t xml:space="preserve">27.06. 2009  Kuopio </t>
  </si>
  <si>
    <t xml:space="preserve">  2-1  (2-1, 2-5, 2-1)</t>
  </si>
  <si>
    <t>Antti Yli-Saunamäki</t>
  </si>
  <si>
    <t>II p</t>
  </si>
  <si>
    <t>1.</t>
  </si>
  <si>
    <t>09.06. 2016  Lippo Pesis - ViVe  0-2  (6-7, 2-10)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</si>
  <si>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</si>
  <si>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</si>
  <si>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</si>
  <si>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</si>
  <si>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</si>
  <si>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</si>
  <si>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</si>
  <si>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</si>
  <si>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</si>
  <si>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1-3  KPL</t>
  </si>
  <si>
    <t>0-0-0</t>
  </si>
  <si>
    <t>1/4</t>
  </si>
  <si>
    <t>0/1</t>
  </si>
  <si>
    <t>0/0</t>
  </si>
  <si>
    <t>KAIKKIEN AIKOJEN TILASTOT, TOP-10</t>
  </si>
  <si>
    <t>PESISPÖRSSIRAJAT</t>
  </si>
  <si>
    <t>Lyöty</t>
  </si>
  <si>
    <t>Tuotu</t>
  </si>
  <si>
    <t xml:space="preserve">  17 v  3 kk 16 pv  </t>
  </si>
  <si>
    <t xml:space="preserve">  24 v  4 kk 11 pv  </t>
  </si>
  <si>
    <t xml:space="preserve">44.  ottelu  </t>
  </si>
  <si>
    <t xml:space="preserve">107.  ottelu    </t>
  </si>
  <si>
    <t>27.08. 2017  PöU - Lippo Pesis  0-2  (0-3, 3-11)</t>
  </si>
  <si>
    <t xml:space="preserve">  25 v  6 kk 29 pv  </t>
  </si>
  <si>
    <t xml:space="preserve">  17 v  3 kk 28 pv  </t>
  </si>
  <si>
    <t>3/4</t>
  </si>
  <si>
    <t>1/1</t>
  </si>
  <si>
    <t>2/7</t>
  </si>
  <si>
    <t>3/6</t>
  </si>
  <si>
    <t>5/13</t>
  </si>
  <si>
    <t>0/2</t>
  </si>
  <si>
    <t>2/3</t>
  </si>
  <si>
    <t>1/2</t>
  </si>
  <si>
    <t>3-4  KPL</t>
  </si>
  <si>
    <t>SUPERPESIS</t>
  </si>
  <si>
    <t xml:space="preserve">      Runkosarja TOP-30</t>
  </si>
  <si>
    <t>Ylempi loppusarja TOP-10</t>
  </si>
  <si>
    <t>14.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</si>
  <si>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</si>
  <si>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</si>
  <si>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</si>
  <si>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</si>
  <si>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</si>
  <si>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</si>
  <si>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</si>
  <si>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</si>
  <si>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3/7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</si>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</sst>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3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7" fillId="8" borderId="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4" fillId="3" borderId="6" xfId="0" applyFont="1" applyFill="1" applyBorder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9" customWidth="1"/>
    <col min="3" max="3" width="6.140625" style="80" customWidth="1"/>
    <col min="4" max="4" width="12.28515625" style="79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4" style="80" customWidth="1"/>
    <col min="34" max="34" width="13.42578125" style="80" customWidth="1"/>
    <col min="35" max="35" width="12.42578125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7"/>
      <c r="B1" s="2" t="s">
        <v>33</v>
      </c>
      <c r="C1" s="3"/>
      <c r="D1" s="4"/>
      <c r="E1" s="5" t="s">
        <v>53</v>
      </c>
      <c r="F1" s="6"/>
      <c r="G1" s="6"/>
      <c r="H1" s="6"/>
      <c r="I1" s="10"/>
      <c r="J1" s="10"/>
      <c r="K1" s="10"/>
      <c r="L1" s="6"/>
      <c r="M1" s="10"/>
      <c r="N1" s="10"/>
      <c r="O1" s="98"/>
      <c r="P1" s="3"/>
      <c r="Q1" s="3"/>
      <c r="R1" s="3"/>
      <c r="S1" s="3"/>
      <c r="T1" s="3"/>
      <c r="U1" s="6"/>
      <c r="V1" s="10"/>
      <c r="W1" s="10"/>
      <c r="X1" s="10"/>
      <c r="Y1" s="10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101" customFormat="1" ht="15" customHeight="1" x14ac:dyDescent="0.25">
      <c r="A2" s="99"/>
      <c r="B2" s="9" t="s">
        <v>120</v>
      </c>
      <c r="C2" s="10"/>
      <c r="D2" s="54"/>
      <c r="E2" s="70" t="s">
        <v>12</v>
      </c>
      <c r="F2" s="71"/>
      <c r="G2" s="71"/>
      <c r="H2" s="13"/>
      <c r="I2" s="76" t="s">
        <v>13</v>
      </c>
      <c r="J2" s="74"/>
      <c r="K2" s="71"/>
      <c r="L2" s="71"/>
      <c r="M2" s="13"/>
      <c r="N2" s="72"/>
      <c r="O2" s="18"/>
      <c r="P2" s="21" t="s">
        <v>121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122</v>
      </c>
      <c r="AC2" s="19"/>
      <c r="AD2" s="13"/>
      <c r="AE2" s="20"/>
      <c r="AF2" s="18"/>
      <c r="AG2" s="21" t="s">
        <v>86</v>
      </c>
      <c r="AH2" s="13"/>
      <c r="AI2" s="13"/>
      <c r="AJ2" s="14"/>
      <c r="AK2" s="18"/>
      <c r="AL2" s="21" t="s">
        <v>87</v>
      </c>
      <c r="AM2" s="19"/>
      <c r="AN2" s="13"/>
      <c r="AO2" s="100" t="s">
        <v>88</v>
      </c>
      <c r="AP2" s="13"/>
      <c r="AQ2" s="14"/>
      <c r="AR2" s="50"/>
    </row>
    <row r="3" spans="1:44" s="101" customFormat="1" ht="15" customHeight="1" x14ac:dyDescent="0.25">
      <c r="A3" s="9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89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89</v>
      </c>
      <c r="AE3" s="17" t="s">
        <v>16</v>
      </c>
      <c r="AF3" s="22"/>
      <c r="AG3" s="17" t="s">
        <v>90</v>
      </c>
      <c r="AH3" s="17" t="s">
        <v>91</v>
      </c>
      <c r="AI3" s="14" t="s">
        <v>92</v>
      </c>
      <c r="AJ3" s="17" t="s">
        <v>93</v>
      </c>
      <c r="AK3" s="22"/>
      <c r="AL3" s="17" t="s">
        <v>22</v>
      </c>
      <c r="AM3" s="17" t="s">
        <v>23</v>
      </c>
      <c r="AN3" s="14" t="s">
        <v>94</v>
      </c>
      <c r="AO3" s="14" t="s">
        <v>30</v>
      </c>
      <c r="AP3" s="16" t="s">
        <v>31</v>
      </c>
      <c r="AQ3" s="17" t="s">
        <v>32</v>
      </c>
      <c r="AR3" s="50"/>
    </row>
    <row r="4" spans="1:44" s="101" customFormat="1" ht="15" customHeight="1" x14ac:dyDescent="0.25">
      <c r="A4" s="99"/>
      <c r="B4" s="23">
        <v>2006</v>
      </c>
      <c r="C4" s="23" t="s">
        <v>45</v>
      </c>
      <c r="D4" s="24" t="s">
        <v>43</v>
      </c>
      <c r="E4" s="23"/>
      <c r="F4" s="25" t="s">
        <v>42</v>
      </c>
      <c r="G4" s="23"/>
      <c r="H4" s="23"/>
      <c r="I4" s="23"/>
      <c r="J4" s="23"/>
      <c r="K4" s="23"/>
      <c r="L4" s="23"/>
      <c r="M4" s="23"/>
      <c r="N4" s="26"/>
      <c r="O4" s="27"/>
      <c r="P4" s="17"/>
      <c r="Q4" s="17"/>
      <c r="R4" s="17"/>
      <c r="S4" s="17"/>
      <c r="T4" s="22" t="e">
        <f t="shared" ref="T4:T13" si="0">PRODUCT(L4/S4)</f>
        <v>#DIV/0!</v>
      </c>
      <c r="U4" s="35"/>
      <c r="V4" s="28"/>
      <c r="W4" s="29"/>
      <c r="X4" s="28"/>
      <c r="Y4" s="28"/>
      <c r="Z4" s="38"/>
      <c r="AA4" s="22"/>
      <c r="AB4" s="17"/>
      <c r="AC4" s="17"/>
      <c r="AD4" s="17"/>
      <c r="AE4" s="17"/>
      <c r="AF4" s="22"/>
      <c r="AG4" s="35"/>
      <c r="AH4" s="35"/>
      <c r="AI4" s="35"/>
      <c r="AJ4" s="35"/>
      <c r="AK4" s="22"/>
      <c r="AL4" s="28"/>
      <c r="AM4" s="28"/>
      <c r="AN4" s="28"/>
      <c r="AO4" s="29"/>
      <c r="AP4" s="30"/>
      <c r="AQ4" s="28"/>
      <c r="AR4" s="50"/>
    </row>
    <row r="5" spans="1:44" s="101" customFormat="1" ht="15" customHeight="1" x14ac:dyDescent="0.25">
      <c r="A5" s="99"/>
      <c r="B5" s="31">
        <v>2007</v>
      </c>
      <c r="C5" s="31" t="s">
        <v>57</v>
      </c>
      <c r="D5" s="32" t="s">
        <v>43</v>
      </c>
      <c r="E5" s="31"/>
      <c r="F5" s="33" t="s">
        <v>46</v>
      </c>
      <c r="G5" s="31"/>
      <c r="H5" s="31"/>
      <c r="I5" s="31"/>
      <c r="J5" s="31"/>
      <c r="K5" s="31"/>
      <c r="L5" s="31"/>
      <c r="M5" s="31"/>
      <c r="N5" s="34"/>
      <c r="O5" s="27"/>
      <c r="P5" s="17"/>
      <c r="Q5" s="17"/>
      <c r="R5" s="17"/>
      <c r="S5" s="17"/>
      <c r="T5" s="22">
        <v>0</v>
      </c>
      <c r="U5" s="28"/>
      <c r="V5" s="28"/>
      <c r="W5" s="29"/>
      <c r="X5" s="28"/>
      <c r="Y5" s="28"/>
      <c r="Z5" s="38"/>
      <c r="AA5" s="22"/>
      <c r="AB5" s="17"/>
      <c r="AC5" s="17"/>
      <c r="AD5" s="17"/>
      <c r="AE5" s="17"/>
      <c r="AF5" s="22"/>
      <c r="AG5" s="35"/>
      <c r="AH5" s="35"/>
      <c r="AI5" s="35"/>
      <c r="AJ5" s="35"/>
      <c r="AK5" s="22"/>
      <c r="AL5" s="28"/>
      <c r="AM5" s="35"/>
      <c r="AN5" s="36"/>
      <c r="AO5" s="29"/>
      <c r="AP5" s="30"/>
      <c r="AQ5" s="28"/>
      <c r="AR5" s="50"/>
    </row>
    <row r="6" spans="1:44" s="101" customFormat="1" ht="15" customHeight="1" x14ac:dyDescent="0.25">
      <c r="A6" s="99"/>
      <c r="B6" s="31">
        <v>2008</v>
      </c>
      <c r="C6" s="31" t="s">
        <v>84</v>
      </c>
      <c r="D6" s="32" t="s">
        <v>43</v>
      </c>
      <c r="E6" s="31"/>
      <c r="F6" s="33" t="s">
        <v>46</v>
      </c>
      <c r="G6" s="31"/>
      <c r="H6" s="31"/>
      <c r="I6" s="31"/>
      <c r="J6" s="31"/>
      <c r="K6" s="31"/>
      <c r="L6" s="31"/>
      <c r="M6" s="31"/>
      <c r="N6" s="34"/>
      <c r="O6" s="27"/>
      <c r="P6" s="17"/>
      <c r="Q6" s="17"/>
      <c r="R6" s="17"/>
      <c r="S6" s="17"/>
      <c r="T6" s="22"/>
      <c r="U6" s="28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35"/>
      <c r="AH6" s="35"/>
      <c r="AI6" s="35"/>
      <c r="AJ6" s="35"/>
      <c r="AK6" s="22"/>
      <c r="AL6" s="28"/>
      <c r="AM6" s="35"/>
      <c r="AN6" s="36"/>
      <c r="AO6" s="29"/>
      <c r="AP6" s="30"/>
      <c r="AQ6" s="28"/>
      <c r="AR6" s="50"/>
    </row>
    <row r="7" spans="1:44" s="101" customFormat="1" ht="15" customHeight="1" x14ac:dyDescent="0.25">
      <c r="A7" s="99"/>
      <c r="B7" s="23">
        <v>2009</v>
      </c>
      <c r="C7" s="23" t="s">
        <v>44</v>
      </c>
      <c r="D7" s="24" t="s">
        <v>43</v>
      </c>
      <c r="E7" s="23"/>
      <c r="F7" s="25" t="s">
        <v>42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8"/>
      <c r="V7" s="28"/>
      <c r="W7" s="29"/>
      <c r="X7" s="28"/>
      <c r="Y7" s="28"/>
      <c r="Z7" s="38"/>
      <c r="AA7" s="22"/>
      <c r="AB7" s="17"/>
      <c r="AC7" s="17"/>
      <c r="AD7" s="17"/>
      <c r="AE7" s="17"/>
      <c r="AF7" s="22"/>
      <c r="AG7" s="35"/>
      <c r="AH7" s="35"/>
      <c r="AI7" s="35"/>
      <c r="AJ7" s="35"/>
      <c r="AK7" s="22"/>
      <c r="AL7" s="28"/>
      <c r="AM7" s="35"/>
      <c r="AN7" s="36"/>
      <c r="AO7" s="29"/>
      <c r="AP7" s="30"/>
      <c r="AQ7" s="28"/>
      <c r="AR7" s="50"/>
    </row>
    <row r="8" spans="1:44" s="101" customFormat="1" ht="15" customHeight="1" x14ac:dyDescent="0.25">
      <c r="A8" s="99"/>
      <c r="B8" s="28">
        <v>2009</v>
      </c>
      <c r="C8" s="28" t="s">
        <v>37</v>
      </c>
      <c r="D8" s="37" t="s">
        <v>38</v>
      </c>
      <c r="E8" s="28">
        <v>24</v>
      </c>
      <c r="F8" s="28">
        <v>0</v>
      </c>
      <c r="G8" s="28">
        <v>0</v>
      </c>
      <c r="H8" s="28">
        <v>7</v>
      </c>
      <c r="I8" s="28">
        <v>25</v>
      </c>
      <c r="J8" s="28">
        <v>22</v>
      </c>
      <c r="K8" s="28">
        <v>1</v>
      </c>
      <c r="L8" s="28">
        <v>2</v>
      </c>
      <c r="M8" s="28">
        <v>0</v>
      </c>
      <c r="N8" s="38">
        <v>0.439</v>
      </c>
      <c r="O8" s="27">
        <f>PRODUCT(I8/N8)</f>
        <v>56.947608200455583</v>
      </c>
      <c r="P8" s="17"/>
      <c r="Q8" s="17"/>
      <c r="R8" s="17"/>
      <c r="S8" s="17"/>
      <c r="T8" s="22"/>
      <c r="U8" s="28">
        <v>7</v>
      </c>
      <c r="V8" s="28">
        <v>0</v>
      </c>
      <c r="W8" s="29">
        <v>0</v>
      </c>
      <c r="X8" s="28">
        <v>2</v>
      </c>
      <c r="Y8" s="28">
        <v>3</v>
      </c>
      <c r="Z8" s="38">
        <v>0.14299999999999999</v>
      </c>
      <c r="AA8" s="22"/>
      <c r="AB8" s="17"/>
      <c r="AC8" s="17"/>
      <c r="AD8" s="17"/>
      <c r="AE8" s="17"/>
      <c r="AF8" s="22"/>
      <c r="AG8" s="35" t="s">
        <v>119</v>
      </c>
      <c r="AH8" s="35"/>
      <c r="AI8" s="35"/>
      <c r="AJ8" s="35"/>
      <c r="AK8" s="22"/>
      <c r="AL8" s="28"/>
      <c r="AM8" s="35"/>
      <c r="AN8" s="36"/>
      <c r="AO8" s="29"/>
      <c r="AP8" s="30"/>
      <c r="AQ8" s="28"/>
      <c r="AR8" s="50"/>
    </row>
    <row r="9" spans="1:44" s="101" customFormat="1" ht="15" customHeight="1" x14ac:dyDescent="0.25">
      <c r="A9" s="99"/>
      <c r="B9" s="39">
        <v>2010</v>
      </c>
      <c r="C9" s="39" t="s">
        <v>41</v>
      </c>
      <c r="D9" s="40" t="s">
        <v>40</v>
      </c>
      <c r="E9" s="39"/>
      <c r="F9" s="41" t="s">
        <v>39</v>
      </c>
      <c r="G9" s="81"/>
      <c r="H9" s="78"/>
      <c r="I9" s="39"/>
      <c r="J9" s="39"/>
      <c r="K9" s="39"/>
      <c r="L9" s="39"/>
      <c r="M9" s="39"/>
      <c r="N9" s="42"/>
      <c r="O9" s="27">
        <v>0</v>
      </c>
      <c r="P9" s="17"/>
      <c r="Q9" s="17"/>
      <c r="R9" s="17"/>
      <c r="S9" s="17"/>
      <c r="T9" s="22"/>
      <c r="U9" s="28"/>
      <c r="V9" s="28"/>
      <c r="W9" s="29"/>
      <c r="X9" s="28"/>
      <c r="Y9" s="28"/>
      <c r="Z9" s="38"/>
      <c r="AA9" s="22"/>
      <c r="AB9" s="17"/>
      <c r="AC9" s="17"/>
      <c r="AD9" s="17"/>
      <c r="AE9" s="17"/>
      <c r="AF9" s="22"/>
      <c r="AG9" s="35"/>
      <c r="AH9" s="35"/>
      <c r="AI9" s="35"/>
      <c r="AJ9" s="35"/>
      <c r="AK9" s="22"/>
      <c r="AL9" s="28"/>
      <c r="AM9" s="35"/>
      <c r="AN9" s="36"/>
      <c r="AO9" s="29"/>
      <c r="AP9" s="30"/>
      <c r="AQ9" s="28"/>
      <c r="AR9" s="50"/>
    </row>
    <row r="10" spans="1:44" s="101" customFormat="1" ht="15" customHeight="1" x14ac:dyDescent="0.25">
      <c r="A10" s="99"/>
      <c r="B10" s="39">
        <v>2011</v>
      </c>
      <c r="C10" s="39" t="s">
        <v>47</v>
      </c>
      <c r="D10" s="40" t="s">
        <v>40</v>
      </c>
      <c r="E10" s="39"/>
      <c r="F10" s="41" t="s">
        <v>39</v>
      </c>
      <c r="G10" s="81"/>
      <c r="H10" s="78"/>
      <c r="I10" s="39"/>
      <c r="J10" s="39"/>
      <c r="K10" s="39"/>
      <c r="L10" s="39"/>
      <c r="M10" s="39"/>
      <c r="N10" s="42"/>
      <c r="O10" s="27">
        <v>0</v>
      </c>
      <c r="P10" s="17"/>
      <c r="Q10" s="17"/>
      <c r="R10" s="17"/>
      <c r="S10" s="17"/>
      <c r="T10" s="22">
        <v>0</v>
      </c>
      <c r="U10" s="28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35"/>
      <c r="AH10" s="35"/>
      <c r="AI10" s="35"/>
      <c r="AJ10" s="35"/>
      <c r="AK10" s="22"/>
      <c r="AL10" s="28"/>
      <c r="AM10" s="28"/>
      <c r="AN10" s="28"/>
      <c r="AO10" s="29"/>
      <c r="AP10" s="30"/>
      <c r="AQ10" s="28"/>
      <c r="AR10" s="50"/>
    </row>
    <row r="11" spans="1:44" s="101" customFormat="1" ht="15" customHeight="1" x14ac:dyDescent="0.25">
      <c r="A11" s="99"/>
      <c r="B11" s="39">
        <v>2012</v>
      </c>
      <c r="C11" s="39" t="s">
        <v>54</v>
      </c>
      <c r="D11" s="40" t="s">
        <v>55</v>
      </c>
      <c r="E11" s="39"/>
      <c r="F11" s="41" t="s">
        <v>39</v>
      </c>
      <c r="G11" s="81"/>
      <c r="H11" s="78"/>
      <c r="I11" s="39"/>
      <c r="J11" s="39"/>
      <c r="K11" s="39"/>
      <c r="L11" s="39"/>
      <c r="M11" s="39"/>
      <c r="N11" s="42"/>
      <c r="O11" s="27">
        <v>0</v>
      </c>
      <c r="P11" s="17"/>
      <c r="Q11" s="17"/>
      <c r="R11" s="17"/>
      <c r="S11" s="17"/>
      <c r="T11" s="22">
        <v>0</v>
      </c>
      <c r="U11" s="28"/>
      <c r="V11" s="28"/>
      <c r="W11" s="29"/>
      <c r="X11" s="28"/>
      <c r="Y11" s="28"/>
      <c r="Z11" s="38"/>
      <c r="AA11" s="22"/>
      <c r="AB11" s="17"/>
      <c r="AC11" s="17"/>
      <c r="AD11" s="17"/>
      <c r="AE11" s="17"/>
      <c r="AF11" s="22"/>
      <c r="AG11" s="35"/>
      <c r="AH11" s="35"/>
      <c r="AI11" s="35"/>
      <c r="AJ11" s="35"/>
      <c r="AK11" s="22"/>
      <c r="AL11" s="28"/>
      <c r="AM11" s="28"/>
      <c r="AN11" s="28"/>
      <c r="AO11" s="29"/>
      <c r="AP11" s="30"/>
      <c r="AQ11" s="28"/>
      <c r="AR11" s="50"/>
    </row>
    <row r="12" spans="1:44" s="101" customFormat="1" ht="15" customHeight="1" x14ac:dyDescent="0.25">
      <c r="A12" s="99"/>
      <c r="B12" s="39">
        <v>2013</v>
      </c>
      <c r="C12" s="39" t="s">
        <v>57</v>
      </c>
      <c r="D12" s="40" t="s">
        <v>58</v>
      </c>
      <c r="E12" s="39"/>
      <c r="F12" s="41" t="s">
        <v>39</v>
      </c>
      <c r="G12" s="81"/>
      <c r="H12" s="78"/>
      <c r="I12" s="39"/>
      <c r="J12" s="39"/>
      <c r="K12" s="39"/>
      <c r="L12" s="39"/>
      <c r="M12" s="39"/>
      <c r="N12" s="42"/>
      <c r="O12" s="27">
        <v>0</v>
      </c>
      <c r="P12" s="17"/>
      <c r="Q12" s="17"/>
      <c r="R12" s="17"/>
      <c r="S12" s="17"/>
      <c r="T12" s="22">
        <v>0</v>
      </c>
      <c r="U12" s="28"/>
      <c r="V12" s="28"/>
      <c r="W12" s="29"/>
      <c r="X12" s="28"/>
      <c r="Y12" s="28"/>
      <c r="Z12" s="38"/>
      <c r="AA12" s="22"/>
      <c r="AB12" s="17"/>
      <c r="AC12" s="17"/>
      <c r="AD12" s="17"/>
      <c r="AE12" s="17"/>
      <c r="AF12" s="22"/>
      <c r="AG12" s="35"/>
      <c r="AH12" s="35"/>
      <c r="AI12" s="35"/>
      <c r="AJ12" s="35"/>
      <c r="AK12" s="22"/>
      <c r="AL12" s="28"/>
      <c r="AM12" s="28"/>
      <c r="AN12" s="28"/>
      <c r="AO12" s="29"/>
      <c r="AP12" s="30"/>
      <c r="AQ12" s="28"/>
      <c r="AR12" s="50"/>
    </row>
    <row r="13" spans="1:44" s="101" customFormat="1" ht="15" customHeight="1" x14ac:dyDescent="0.25">
      <c r="A13" s="99"/>
      <c r="B13" s="39">
        <v>2014</v>
      </c>
      <c r="C13" s="39" t="s">
        <v>60</v>
      </c>
      <c r="D13" s="40" t="s">
        <v>58</v>
      </c>
      <c r="E13" s="39"/>
      <c r="F13" s="41" t="s">
        <v>39</v>
      </c>
      <c r="G13" s="81"/>
      <c r="H13" s="78"/>
      <c r="I13" s="39"/>
      <c r="J13" s="39"/>
      <c r="K13" s="39"/>
      <c r="L13" s="39"/>
      <c r="M13" s="39"/>
      <c r="N13" s="42"/>
      <c r="O13" s="27"/>
      <c r="P13" s="17"/>
      <c r="Q13" s="17"/>
      <c r="R13" s="17"/>
      <c r="S13" s="17"/>
      <c r="T13" s="22" t="e">
        <f t="shared" si="0"/>
        <v>#DIV/0!</v>
      </c>
      <c r="U13" s="28"/>
      <c r="V13" s="29"/>
      <c r="W13" s="29"/>
      <c r="X13" s="28"/>
      <c r="Y13" s="28"/>
      <c r="Z13" s="38"/>
      <c r="AA13" s="22"/>
      <c r="AB13" s="17"/>
      <c r="AC13" s="17"/>
      <c r="AD13" s="17"/>
      <c r="AE13" s="17"/>
      <c r="AF13" s="22"/>
      <c r="AG13" s="35"/>
      <c r="AH13" s="35"/>
      <c r="AI13" s="35"/>
      <c r="AJ13" s="35"/>
      <c r="AK13" s="22"/>
      <c r="AL13" s="28"/>
      <c r="AM13" s="28"/>
      <c r="AN13" s="28"/>
      <c r="AO13" s="29"/>
      <c r="AP13" s="30"/>
      <c r="AQ13" s="28"/>
      <c r="AR13" s="50"/>
    </row>
    <row r="14" spans="1:44" s="101" customFormat="1" ht="15" customHeight="1" x14ac:dyDescent="0.25">
      <c r="A14" s="99"/>
      <c r="B14" s="39">
        <v>2015</v>
      </c>
      <c r="C14" s="39" t="s">
        <v>84</v>
      </c>
      <c r="D14" s="40" t="s">
        <v>58</v>
      </c>
      <c r="E14" s="39"/>
      <c r="F14" s="41" t="s">
        <v>39</v>
      </c>
      <c r="G14" s="81"/>
      <c r="H14" s="78"/>
      <c r="I14" s="39"/>
      <c r="J14" s="39"/>
      <c r="K14" s="39"/>
      <c r="L14" s="39"/>
      <c r="M14" s="39"/>
      <c r="N14" s="42"/>
      <c r="O14" s="27"/>
      <c r="P14" s="17"/>
      <c r="Q14" s="17"/>
      <c r="R14" s="17"/>
      <c r="S14" s="17"/>
      <c r="T14" s="22" t="e">
        <f>PRODUCT(L14/S14)</f>
        <v>#DIV/0!</v>
      </c>
      <c r="U14" s="28"/>
      <c r="V14" s="29"/>
      <c r="W14" s="29"/>
      <c r="X14" s="28"/>
      <c r="Y14" s="28"/>
      <c r="Z14" s="38"/>
      <c r="AA14" s="22"/>
      <c r="AB14" s="17"/>
      <c r="AC14" s="17"/>
      <c r="AD14" s="17"/>
      <c r="AE14" s="17"/>
      <c r="AF14" s="22"/>
      <c r="AG14" s="35"/>
      <c r="AH14" s="35"/>
      <c r="AI14" s="35"/>
      <c r="AJ14" s="35"/>
      <c r="AK14" s="22"/>
      <c r="AL14" s="28"/>
      <c r="AM14" s="28"/>
      <c r="AN14" s="28"/>
      <c r="AO14" s="29"/>
      <c r="AP14" s="30"/>
      <c r="AQ14" s="28"/>
      <c r="AR14" s="50"/>
    </row>
    <row r="15" spans="1:44" s="101" customFormat="1" ht="15" customHeight="1" x14ac:dyDescent="0.25">
      <c r="A15" s="99"/>
      <c r="B15" s="28">
        <v>2016</v>
      </c>
      <c r="C15" s="28" t="s">
        <v>41</v>
      </c>
      <c r="D15" s="37" t="s">
        <v>58</v>
      </c>
      <c r="E15" s="28">
        <v>28</v>
      </c>
      <c r="F15" s="28">
        <v>0</v>
      </c>
      <c r="G15" s="28">
        <v>7</v>
      </c>
      <c r="H15" s="28">
        <v>18</v>
      </c>
      <c r="I15" s="28">
        <v>82</v>
      </c>
      <c r="J15" s="28">
        <v>58</v>
      </c>
      <c r="K15" s="28">
        <v>10</v>
      </c>
      <c r="L15" s="28">
        <v>7</v>
      </c>
      <c r="M15" s="28">
        <v>7</v>
      </c>
      <c r="N15" s="38">
        <v>0.58199999999999996</v>
      </c>
      <c r="O15" s="27">
        <v>141</v>
      </c>
      <c r="P15" s="17"/>
      <c r="Q15" s="17"/>
      <c r="R15" s="17"/>
      <c r="S15" s="17"/>
      <c r="T15" s="22"/>
      <c r="U15" s="28">
        <v>4</v>
      </c>
      <c r="V15" s="29">
        <v>0</v>
      </c>
      <c r="W15" s="29">
        <v>1</v>
      </c>
      <c r="X15" s="28">
        <v>2</v>
      </c>
      <c r="Y15" s="28">
        <v>10</v>
      </c>
      <c r="Z15" s="38">
        <v>0.35699999999999998</v>
      </c>
      <c r="AA15" s="22"/>
      <c r="AB15" s="17"/>
      <c r="AC15" s="17"/>
      <c r="AD15" s="17"/>
      <c r="AE15" s="17"/>
      <c r="AF15" s="22"/>
      <c r="AG15" s="35" t="s">
        <v>95</v>
      </c>
      <c r="AH15" s="35"/>
      <c r="AI15" s="35"/>
      <c r="AJ15" s="35"/>
      <c r="AK15" s="22"/>
      <c r="AL15" s="28"/>
      <c r="AM15" s="28"/>
      <c r="AN15" s="28"/>
      <c r="AO15" s="29"/>
      <c r="AP15" s="30"/>
      <c r="AQ15" s="28"/>
      <c r="AR15" s="50"/>
    </row>
    <row r="16" spans="1:44" s="101" customFormat="1" ht="15" customHeight="1" x14ac:dyDescent="0.25">
      <c r="A16" s="99"/>
      <c r="B16" s="28">
        <v>2017</v>
      </c>
      <c r="C16" s="28" t="s">
        <v>47</v>
      </c>
      <c r="D16" s="37" t="s">
        <v>58</v>
      </c>
      <c r="E16" s="28">
        <v>32</v>
      </c>
      <c r="F16" s="28">
        <v>0</v>
      </c>
      <c r="G16" s="28">
        <v>3</v>
      </c>
      <c r="H16" s="28">
        <v>52</v>
      </c>
      <c r="I16" s="28">
        <v>142</v>
      </c>
      <c r="J16" s="28">
        <v>89</v>
      </c>
      <c r="K16" s="28">
        <v>45</v>
      </c>
      <c r="L16" s="28">
        <v>5</v>
      </c>
      <c r="M16" s="28">
        <v>3</v>
      </c>
      <c r="N16" s="56">
        <v>0.60940000000000005</v>
      </c>
      <c r="O16" s="130">
        <v>233</v>
      </c>
      <c r="P16" s="17"/>
      <c r="Q16" s="17" t="s">
        <v>37</v>
      </c>
      <c r="R16" s="17"/>
      <c r="S16" s="17"/>
      <c r="T16" s="22"/>
      <c r="U16" s="28"/>
      <c r="V16" s="29"/>
      <c r="W16" s="29"/>
      <c r="X16" s="28"/>
      <c r="Y16" s="28"/>
      <c r="Z16" s="38"/>
      <c r="AA16" s="22"/>
      <c r="AB16" s="17"/>
      <c r="AC16" s="17"/>
      <c r="AD16" s="17"/>
      <c r="AE16" s="17"/>
      <c r="AF16" s="22"/>
      <c r="AG16" s="35"/>
      <c r="AH16" s="35"/>
      <c r="AI16" s="35"/>
      <c r="AJ16" s="35"/>
      <c r="AK16" s="22"/>
      <c r="AL16" s="28"/>
      <c r="AM16" s="28"/>
      <c r="AN16" s="28"/>
      <c r="AO16" s="29"/>
      <c r="AP16" s="30"/>
      <c r="AQ16" s="28"/>
      <c r="AR16" s="50"/>
    </row>
    <row r="17" spans="1:45" s="101" customFormat="1" ht="15" customHeight="1" x14ac:dyDescent="0.25">
      <c r="A17" s="99"/>
      <c r="B17" s="28">
        <v>2018</v>
      </c>
      <c r="C17" s="28" t="s">
        <v>123</v>
      </c>
      <c r="D17" s="37" t="s">
        <v>58</v>
      </c>
      <c r="E17" s="28">
        <v>22</v>
      </c>
      <c r="F17" s="28">
        <v>3</v>
      </c>
      <c r="G17" s="28">
        <v>14</v>
      </c>
      <c r="H17" s="28">
        <v>13</v>
      </c>
      <c r="I17" s="28">
        <v>80</v>
      </c>
      <c r="J17" s="28">
        <v>6</v>
      </c>
      <c r="K17" s="28">
        <v>25</v>
      </c>
      <c r="L17" s="28">
        <v>32</v>
      </c>
      <c r="M17" s="28">
        <v>17</v>
      </c>
      <c r="N17" s="38">
        <v>0.58819999999999995</v>
      </c>
      <c r="O17" s="144">
        <v>136</v>
      </c>
      <c r="P17" s="17"/>
      <c r="Q17" s="17"/>
      <c r="R17" s="17"/>
      <c r="S17" s="17"/>
      <c r="T17" s="22"/>
      <c r="U17" s="28"/>
      <c r="V17" s="29"/>
      <c r="W17" s="29"/>
      <c r="X17" s="28"/>
      <c r="Y17" s="28"/>
      <c r="Z17" s="38"/>
      <c r="AA17" s="22"/>
      <c r="AB17" s="17"/>
      <c r="AC17" s="17"/>
      <c r="AD17" s="17"/>
      <c r="AE17" s="17"/>
      <c r="AF17" s="22"/>
      <c r="AG17" s="35"/>
      <c r="AH17" s="35"/>
      <c r="AI17" s="35"/>
      <c r="AJ17" s="35"/>
      <c r="AK17" s="22"/>
      <c r="AL17" s="28"/>
      <c r="AM17" s="28"/>
      <c r="AN17" s="28"/>
      <c r="AO17" s="29"/>
      <c r="AP17" s="30"/>
      <c r="AQ17" s="28"/>
      <c r="AR17" s="50"/>
    </row>
    <row r="18" spans="1:45" s="101" customFormat="1" ht="15" customHeight="1" x14ac:dyDescent="0.25">
      <c r="A18" s="99"/>
      <c r="B18" s="39">
        <v>2019</v>
      </c>
      <c r="C18" s="39" t="s">
        <v>57</v>
      </c>
      <c r="D18" s="40" t="s">
        <v>133</v>
      </c>
      <c r="E18" s="39"/>
      <c r="F18" s="41" t="s">
        <v>39</v>
      </c>
      <c r="G18" s="81"/>
      <c r="H18" s="78"/>
      <c r="I18" s="39"/>
      <c r="J18" s="39"/>
      <c r="K18" s="39"/>
      <c r="L18" s="39"/>
      <c r="M18" s="39"/>
      <c r="N18" s="42"/>
      <c r="O18" s="27"/>
      <c r="P18" s="17"/>
      <c r="Q18" s="17"/>
      <c r="R18" s="17"/>
      <c r="S18" s="17"/>
      <c r="T18" s="22" t="e">
        <f>PRODUCT(L18/S18)</f>
        <v>#DIV/0!</v>
      </c>
      <c r="U18" s="28"/>
      <c r="V18" s="29"/>
      <c r="W18" s="29"/>
      <c r="X18" s="28"/>
      <c r="Y18" s="28"/>
      <c r="Z18" s="38"/>
      <c r="AA18" s="22"/>
      <c r="AB18" s="17"/>
      <c r="AC18" s="17"/>
      <c r="AD18" s="17"/>
      <c r="AE18" s="17"/>
      <c r="AF18" s="22"/>
      <c r="AG18" s="35"/>
      <c r="AH18" s="35"/>
      <c r="AI18" s="35"/>
      <c r="AJ18" s="35"/>
      <c r="AK18" s="22"/>
      <c r="AL18" s="28"/>
      <c r="AM18" s="28"/>
      <c r="AN18" s="28"/>
      <c r="AO18" s="29"/>
      <c r="AP18" s="30"/>
      <c r="AQ18" s="28"/>
      <c r="AR18" s="50"/>
    </row>
    <row r="19" spans="1:45" s="101" customFormat="1" ht="15" customHeight="1" x14ac:dyDescent="0.25">
      <c r="A19" s="99"/>
      <c r="B19" s="39">
        <v>2020</v>
      </c>
      <c r="C19" s="39" t="s">
        <v>57</v>
      </c>
      <c r="D19" s="40" t="s">
        <v>133</v>
      </c>
      <c r="E19" s="39"/>
      <c r="F19" s="41" t="s">
        <v>39</v>
      </c>
      <c r="G19" s="81"/>
      <c r="H19" s="78"/>
      <c r="I19" s="39"/>
      <c r="J19" s="39"/>
      <c r="K19" s="39"/>
      <c r="L19" s="39"/>
      <c r="M19" s="39"/>
      <c r="N19" s="42"/>
      <c r="O19" s="27"/>
      <c r="P19" s="17"/>
      <c r="Q19" s="17"/>
      <c r="R19" s="17"/>
      <c r="S19" s="17"/>
      <c r="T19" s="22" t="e">
        <f>PRODUCT(L19/S19)</f>
        <v>#DIV/0!</v>
      </c>
      <c r="U19" s="28"/>
      <c r="V19" s="29"/>
      <c r="W19" s="29"/>
      <c r="X19" s="28"/>
      <c r="Y19" s="28"/>
      <c r="Z19" s="38"/>
      <c r="AA19" s="22"/>
      <c r="AB19" s="17"/>
      <c r="AC19" s="17"/>
      <c r="AD19" s="17"/>
      <c r="AE19" s="17"/>
      <c r="AF19" s="22"/>
      <c r="AG19" s="35"/>
      <c r="AH19" s="35"/>
      <c r="AI19" s="35"/>
      <c r="AJ19" s="35"/>
      <c r="AK19" s="22"/>
      <c r="AL19" s="28"/>
      <c r="AM19" s="28"/>
      <c r="AN19" s="28"/>
      <c r="AO19" s="29"/>
      <c r="AP19" s="30"/>
      <c r="AQ19" s="28"/>
      <c r="AR19" s="50"/>
    </row>
    <row r="20" spans="1:45" s="101" customFormat="1" ht="15" customHeight="1" x14ac:dyDescent="0.25">
      <c r="A20" s="102"/>
      <c r="B20" s="15" t="s">
        <v>7</v>
      </c>
      <c r="C20" s="16"/>
      <c r="D20" s="14"/>
      <c r="E20" s="17">
        <f t="shared" ref="E20:M20" si="1">SUM(E4:E19)</f>
        <v>106</v>
      </c>
      <c r="F20" s="17">
        <f t="shared" si="1"/>
        <v>3</v>
      </c>
      <c r="G20" s="17">
        <f t="shared" si="1"/>
        <v>24</v>
      </c>
      <c r="H20" s="17">
        <f t="shared" si="1"/>
        <v>90</v>
      </c>
      <c r="I20" s="17">
        <f t="shared" si="1"/>
        <v>329</v>
      </c>
      <c r="J20" s="17">
        <f t="shared" si="1"/>
        <v>175</v>
      </c>
      <c r="K20" s="17">
        <f t="shared" si="1"/>
        <v>81</v>
      </c>
      <c r="L20" s="17">
        <f t="shared" si="1"/>
        <v>46</v>
      </c>
      <c r="M20" s="16">
        <f t="shared" si="1"/>
        <v>27</v>
      </c>
      <c r="N20" s="44">
        <f>PRODUCT(I20/O20)</f>
        <v>0.58030053437261442</v>
      </c>
      <c r="O20" s="103">
        <f>SUM(O3:O19)</f>
        <v>566.94760820045553</v>
      </c>
      <c r="P20" s="104" t="s">
        <v>96</v>
      </c>
      <c r="Q20" s="104" t="s">
        <v>96</v>
      </c>
      <c r="R20" s="104" t="s">
        <v>96</v>
      </c>
      <c r="S20" s="104" t="s">
        <v>96</v>
      </c>
      <c r="T20" s="27"/>
      <c r="U20" s="17">
        <f>SUM(U4:U15)</f>
        <v>11</v>
      </c>
      <c r="V20" s="17">
        <f>SUM(V4:V15)</f>
        <v>0</v>
      </c>
      <c r="W20" s="17">
        <f>SUM(W4:W15)</f>
        <v>1</v>
      </c>
      <c r="X20" s="17">
        <f>SUM(X4:X15)</f>
        <v>4</v>
      </c>
      <c r="Y20" s="17">
        <f>SUM(Y4:Y15)</f>
        <v>13</v>
      </c>
      <c r="Z20" s="44">
        <v>0.26500000000000001</v>
      </c>
      <c r="AA20" s="103"/>
      <c r="AB20" s="104" t="s">
        <v>96</v>
      </c>
      <c r="AC20" s="104" t="s">
        <v>96</v>
      </c>
      <c r="AD20" s="104" t="s">
        <v>96</v>
      </c>
      <c r="AE20" s="104" t="s">
        <v>96</v>
      </c>
      <c r="AF20" s="22"/>
      <c r="AG20" s="104" t="s">
        <v>116</v>
      </c>
      <c r="AH20" s="104" t="s">
        <v>99</v>
      </c>
      <c r="AI20" s="104" t="s">
        <v>99</v>
      </c>
      <c r="AJ20" s="104" t="s">
        <v>99</v>
      </c>
      <c r="AK20" s="22"/>
      <c r="AL20" s="17">
        <f t="shared" ref="AL20:AQ20" si="2">SUM(AL4:AL19)</f>
        <v>0</v>
      </c>
      <c r="AM20" s="17">
        <f t="shared" si="2"/>
        <v>0</v>
      </c>
      <c r="AN20" s="17">
        <f t="shared" si="2"/>
        <v>0</v>
      </c>
      <c r="AO20" s="17">
        <f t="shared" si="2"/>
        <v>0</v>
      </c>
      <c r="AP20" s="17">
        <f t="shared" si="2"/>
        <v>0</v>
      </c>
      <c r="AQ20" s="17">
        <f t="shared" si="2"/>
        <v>0</v>
      </c>
      <c r="AR20" s="50"/>
    </row>
    <row r="21" spans="1:45" s="101" customFormat="1" ht="15" customHeight="1" x14ac:dyDescent="0.25">
      <c r="A21" s="102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05"/>
      <c r="O21" s="22"/>
      <c r="P21" s="21"/>
      <c r="Q21" s="19"/>
      <c r="R21" s="106"/>
      <c r="S21" s="107"/>
      <c r="T21" s="22"/>
      <c r="U21" s="16"/>
      <c r="V21" s="13"/>
      <c r="W21" s="13"/>
      <c r="X21" s="13"/>
      <c r="Y21" s="13"/>
      <c r="Z21" s="14"/>
      <c r="AA21" s="22"/>
      <c r="AB21" s="108"/>
      <c r="AC21" s="109"/>
      <c r="AD21" s="106"/>
      <c r="AE21" s="107"/>
      <c r="AF21" s="22"/>
      <c r="AG21" s="110">
        <v>0</v>
      </c>
      <c r="AH21" s="111">
        <v>0</v>
      </c>
      <c r="AI21" s="111">
        <v>0</v>
      </c>
      <c r="AJ21" s="112">
        <v>0</v>
      </c>
      <c r="AK21" s="22"/>
      <c r="AL21" s="16"/>
      <c r="AM21" s="13"/>
      <c r="AN21" s="13"/>
      <c r="AO21" s="13"/>
      <c r="AP21" s="13"/>
      <c r="AQ21" s="14"/>
      <c r="AR21" s="50"/>
    </row>
    <row r="22" spans="1:45" ht="15" customHeight="1" x14ac:dyDescent="0.25">
      <c r="A22" s="99"/>
      <c r="B22" s="37" t="s">
        <v>2</v>
      </c>
      <c r="C22" s="30"/>
      <c r="D22" s="45">
        <f>SUM(F20:H20)+((I20-F20-G20)/3)+(E20/3)+(AL20*25)+(AM20*25)+(AN20*10)+(AO20*25)+(AP20*20)+(AQ20*15)</f>
        <v>253.00000000000003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6"/>
      <c r="P22" s="22"/>
      <c r="Q22" s="22"/>
      <c r="R22" s="22"/>
      <c r="S22" s="22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22"/>
      <c r="AG22" s="46"/>
      <c r="AH22" s="46"/>
      <c r="AI22" s="46"/>
      <c r="AJ22" s="46"/>
      <c r="AK22" s="22"/>
      <c r="AL22" s="46"/>
      <c r="AM22" s="46"/>
      <c r="AN22" s="46"/>
      <c r="AO22" s="46"/>
      <c r="AP22" s="46"/>
      <c r="AQ22" s="46"/>
      <c r="AR22" s="50"/>
    </row>
    <row r="23" spans="1:45" s="101" customFormat="1" ht="15" customHeight="1" x14ac:dyDescent="0.25">
      <c r="A23" s="9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27"/>
      <c r="P23" s="27"/>
      <c r="Q23" s="27"/>
      <c r="R23" s="27"/>
      <c r="S23" s="27"/>
      <c r="T23" s="27"/>
      <c r="U23" s="46"/>
      <c r="V23" s="49"/>
      <c r="W23" s="46"/>
      <c r="X23" s="46"/>
      <c r="Y23" s="46"/>
      <c r="Z23" s="46"/>
      <c r="AA23" s="46"/>
      <c r="AB23" s="46"/>
      <c r="AC23" s="46"/>
      <c r="AD23" s="46"/>
      <c r="AE23" s="46"/>
      <c r="AF23" s="22"/>
      <c r="AG23" s="46"/>
      <c r="AH23" s="46"/>
      <c r="AI23" s="46"/>
      <c r="AJ23" s="46"/>
      <c r="AK23" s="22"/>
      <c r="AL23" s="46"/>
      <c r="AM23" s="46"/>
      <c r="AN23" s="46"/>
      <c r="AO23" s="46"/>
      <c r="AP23" s="46"/>
      <c r="AQ23" s="46"/>
      <c r="AR23" s="50"/>
    </row>
    <row r="24" spans="1:45" ht="15" customHeight="1" x14ac:dyDescent="0.25">
      <c r="A24" s="99"/>
      <c r="B24" s="21" t="s">
        <v>24</v>
      </c>
      <c r="C24" s="51"/>
      <c r="D24" s="51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46"/>
      <c r="K24" s="17" t="s">
        <v>26</v>
      </c>
      <c r="L24" s="17" t="s">
        <v>27</v>
      </c>
      <c r="M24" s="17" t="s">
        <v>28</v>
      </c>
      <c r="N24" s="17" t="s">
        <v>21</v>
      </c>
      <c r="O24" s="22"/>
      <c r="P24" s="52" t="s">
        <v>29</v>
      </c>
      <c r="Q24" s="11"/>
      <c r="R24" s="11"/>
      <c r="S24" s="11"/>
      <c r="T24" s="53"/>
      <c r="U24" s="53"/>
      <c r="V24" s="53"/>
      <c r="W24" s="53"/>
      <c r="X24" s="53"/>
      <c r="Y24" s="11"/>
      <c r="Z24" s="11"/>
      <c r="AA24" s="11"/>
      <c r="AB24" s="53"/>
      <c r="AC24" s="53"/>
      <c r="AD24" s="11"/>
      <c r="AE24" s="54"/>
      <c r="AF24" s="22"/>
      <c r="AG24" s="52" t="s">
        <v>100</v>
      </c>
      <c r="AH24" s="11"/>
      <c r="AI24" s="53"/>
      <c r="AJ24" s="54"/>
      <c r="AK24" s="22"/>
      <c r="AL24" s="9" t="s">
        <v>101</v>
      </c>
      <c r="AM24" s="11"/>
      <c r="AN24" s="11"/>
      <c r="AO24" s="11"/>
      <c r="AP24" s="11"/>
      <c r="AQ24" s="54"/>
      <c r="AR24" s="50"/>
    </row>
    <row r="25" spans="1:45" ht="15" customHeight="1" x14ac:dyDescent="0.25">
      <c r="A25" s="99"/>
      <c r="B25" s="52" t="s">
        <v>12</v>
      </c>
      <c r="C25" s="11"/>
      <c r="D25" s="54"/>
      <c r="E25" s="28">
        <f>PRODUCT(E20)</f>
        <v>106</v>
      </c>
      <c r="F25" s="28">
        <f>PRODUCT(F20)</f>
        <v>3</v>
      </c>
      <c r="G25" s="28">
        <f>PRODUCT(G20)</f>
        <v>24</v>
      </c>
      <c r="H25" s="28">
        <f>PRODUCT(H20)</f>
        <v>90</v>
      </c>
      <c r="I25" s="28">
        <f>PRODUCT(I20)</f>
        <v>329</v>
      </c>
      <c r="J25" s="46"/>
      <c r="K25" s="55">
        <f>PRODUCT((F25+G25)/E25)</f>
        <v>0.25471698113207547</v>
      </c>
      <c r="L25" s="55">
        <f>PRODUCT(H25/E25)</f>
        <v>0.84905660377358494</v>
      </c>
      <c r="M25" s="55">
        <f>PRODUCT(I25/E25)</f>
        <v>3.1037735849056602</v>
      </c>
      <c r="N25" s="56">
        <f>PRODUCT(N20)</f>
        <v>0.58030053437261442</v>
      </c>
      <c r="O25" s="22">
        <f>PRODUCT(O20)</f>
        <v>566.94760820045553</v>
      </c>
      <c r="P25" s="141" t="s">
        <v>9</v>
      </c>
      <c r="Q25" s="156"/>
      <c r="R25" s="142" t="s">
        <v>34</v>
      </c>
      <c r="S25" s="142"/>
      <c r="T25" s="142"/>
      <c r="U25" s="142"/>
      <c r="V25" s="142"/>
      <c r="W25" s="142"/>
      <c r="X25" s="142"/>
      <c r="Y25" s="157"/>
      <c r="Z25" s="157"/>
      <c r="AA25" s="158" t="s">
        <v>11</v>
      </c>
      <c r="AB25" s="142"/>
      <c r="AC25" s="159"/>
      <c r="AD25" s="160" t="s">
        <v>104</v>
      </c>
      <c r="AE25" s="161"/>
      <c r="AF25" s="22"/>
      <c r="AG25" s="162"/>
      <c r="AH25" s="174"/>
      <c r="AI25" s="142"/>
      <c r="AJ25" s="143"/>
      <c r="AK25" s="22"/>
      <c r="AL25" s="141"/>
      <c r="AM25" s="157"/>
      <c r="AN25" s="142"/>
      <c r="AO25" s="142"/>
      <c r="AP25" s="142"/>
      <c r="AQ25" s="143"/>
      <c r="AR25" s="50"/>
    </row>
    <row r="26" spans="1:45" ht="15" customHeight="1" x14ac:dyDescent="0.25">
      <c r="A26" s="99"/>
      <c r="B26" s="57" t="s">
        <v>14</v>
      </c>
      <c r="C26" s="58"/>
      <c r="D26" s="59"/>
      <c r="E26" s="28">
        <f>SUM(U20)</f>
        <v>11</v>
      </c>
      <c r="F26" s="28">
        <f>SUM(V20)</f>
        <v>0</v>
      </c>
      <c r="G26" s="28">
        <f>SUM(W20)</f>
        <v>1</v>
      </c>
      <c r="H26" s="28">
        <f>SUM(X20)</f>
        <v>4</v>
      </c>
      <c r="I26" s="28">
        <f>SUM(Y20)</f>
        <v>13</v>
      </c>
      <c r="J26" s="46"/>
      <c r="K26" s="55">
        <f>PRODUCT((F26+G26)/E26)</f>
        <v>9.0909090909090912E-2</v>
      </c>
      <c r="L26" s="55">
        <f>PRODUCT(H26/E26)</f>
        <v>0.36363636363636365</v>
      </c>
      <c r="M26" s="55">
        <f>PRODUCT(I26/E26)</f>
        <v>1.1818181818181819</v>
      </c>
      <c r="N26" s="56">
        <f>PRODUCT(I26/O26)</f>
        <v>0.26530612244897961</v>
      </c>
      <c r="O26" s="22">
        <v>49</v>
      </c>
      <c r="P26" s="162" t="s">
        <v>102</v>
      </c>
      <c r="Q26" s="163"/>
      <c r="R26" s="164" t="s">
        <v>85</v>
      </c>
      <c r="S26" s="164"/>
      <c r="T26" s="164"/>
      <c r="U26" s="164"/>
      <c r="V26" s="164"/>
      <c r="W26" s="164"/>
      <c r="X26" s="164"/>
      <c r="Y26" s="165"/>
      <c r="Z26" s="165"/>
      <c r="AA26" s="103" t="s">
        <v>106</v>
      </c>
      <c r="AB26" s="164"/>
      <c r="AC26" s="166"/>
      <c r="AD26" s="167" t="s">
        <v>105</v>
      </c>
      <c r="AE26" s="168"/>
      <c r="AF26" s="22"/>
      <c r="AG26" s="162"/>
      <c r="AH26" s="175"/>
      <c r="AI26" s="164"/>
      <c r="AJ26" s="176"/>
      <c r="AK26" s="22"/>
      <c r="AL26" s="162"/>
      <c r="AM26" s="165"/>
      <c r="AN26" s="164"/>
      <c r="AO26" s="164"/>
      <c r="AP26" s="164"/>
      <c r="AQ26" s="176"/>
      <c r="AR26" s="50"/>
    </row>
    <row r="27" spans="1:45" ht="15" customHeight="1" x14ac:dyDescent="0.25">
      <c r="A27" s="99"/>
      <c r="B27" s="60" t="s">
        <v>15</v>
      </c>
      <c r="C27" s="61"/>
      <c r="D27" s="62"/>
      <c r="E27" s="43">
        <v>7</v>
      </c>
      <c r="F27" s="43">
        <v>2</v>
      </c>
      <c r="G27" s="43">
        <v>3</v>
      </c>
      <c r="H27" s="43">
        <v>12</v>
      </c>
      <c r="I27" s="43">
        <v>40</v>
      </c>
      <c r="J27" s="46"/>
      <c r="K27" s="63">
        <f>PRODUCT((F27+G27)/E27)</f>
        <v>0.7142857142857143</v>
      </c>
      <c r="L27" s="63">
        <f>PRODUCT(H27/E27)</f>
        <v>1.7142857142857142</v>
      </c>
      <c r="M27" s="63">
        <f>PRODUCT(I27/E27)</f>
        <v>5.7142857142857144</v>
      </c>
      <c r="N27" s="64">
        <f>PRODUCT(I27/O27)</f>
        <v>0.60606060606060608</v>
      </c>
      <c r="O27" s="22">
        <v>66</v>
      </c>
      <c r="P27" s="162" t="s">
        <v>103</v>
      </c>
      <c r="Q27" s="163"/>
      <c r="R27" s="164" t="s">
        <v>35</v>
      </c>
      <c r="S27" s="164"/>
      <c r="T27" s="164"/>
      <c r="U27" s="164"/>
      <c r="V27" s="164"/>
      <c r="W27" s="164"/>
      <c r="X27" s="164"/>
      <c r="Y27" s="165"/>
      <c r="Z27" s="165"/>
      <c r="AA27" s="103" t="s">
        <v>36</v>
      </c>
      <c r="AB27" s="164"/>
      <c r="AC27" s="166"/>
      <c r="AD27" s="167" t="s">
        <v>110</v>
      </c>
      <c r="AE27" s="168"/>
      <c r="AF27" s="22"/>
      <c r="AG27" s="177"/>
      <c r="AH27" s="175"/>
      <c r="AI27" s="164"/>
      <c r="AJ27" s="176"/>
      <c r="AK27" s="22"/>
      <c r="AL27" s="162"/>
      <c r="AM27" s="165"/>
      <c r="AN27" s="164"/>
      <c r="AO27" s="164"/>
      <c r="AP27" s="164"/>
      <c r="AQ27" s="176"/>
      <c r="AR27" s="50"/>
    </row>
    <row r="28" spans="1:45" ht="15" customHeight="1" x14ac:dyDescent="0.25">
      <c r="A28" s="99"/>
      <c r="B28" s="65" t="s">
        <v>25</v>
      </c>
      <c r="C28" s="66"/>
      <c r="D28" s="67"/>
      <c r="E28" s="17">
        <f>SUM(E25:E27)</f>
        <v>124</v>
      </c>
      <c r="F28" s="17">
        <f>SUM(F25:F27)</f>
        <v>5</v>
      </c>
      <c r="G28" s="17">
        <f>SUM(G25:G27)</f>
        <v>28</v>
      </c>
      <c r="H28" s="17">
        <f>SUM(H25:H27)</f>
        <v>106</v>
      </c>
      <c r="I28" s="17">
        <f>SUM(I25:I27)</f>
        <v>382</v>
      </c>
      <c r="J28" s="46"/>
      <c r="K28" s="68">
        <f>PRODUCT((F28+G28)/E28)</f>
        <v>0.2661290322580645</v>
      </c>
      <c r="L28" s="68">
        <f>PRODUCT(H28/E28)</f>
        <v>0.85483870967741937</v>
      </c>
      <c r="M28" s="68">
        <f>PRODUCT(I28/E28)</f>
        <v>3.0806451612903225</v>
      </c>
      <c r="N28" s="44">
        <f>PRODUCT(I28/O28)</f>
        <v>0.5601603340292276</v>
      </c>
      <c r="O28" s="22">
        <f>SUM(O25:O27)</f>
        <v>681.94760820045553</v>
      </c>
      <c r="P28" s="169" t="s">
        <v>10</v>
      </c>
      <c r="Q28" s="170"/>
      <c r="R28" s="171" t="s">
        <v>108</v>
      </c>
      <c r="S28" s="171"/>
      <c r="T28" s="171"/>
      <c r="U28" s="171"/>
      <c r="V28" s="171"/>
      <c r="W28" s="171"/>
      <c r="X28" s="171"/>
      <c r="Y28" s="172"/>
      <c r="Z28" s="172"/>
      <c r="AA28" s="71" t="s">
        <v>107</v>
      </c>
      <c r="AB28" s="171"/>
      <c r="AC28" s="71"/>
      <c r="AD28" s="75" t="s">
        <v>109</v>
      </c>
      <c r="AE28" s="173"/>
      <c r="AF28" s="22"/>
      <c r="AG28" s="77"/>
      <c r="AH28" s="178"/>
      <c r="AI28" s="179"/>
      <c r="AJ28" s="180"/>
      <c r="AK28" s="22"/>
      <c r="AL28" s="169"/>
      <c r="AM28" s="172"/>
      <c r="AN28" s="171"/>
      <c r="AO28" s="171"/>
      <c r="AP28" s="171"/>
      <c r="AQ28" s="180"/>
      <c r="AR28" s="50"/>
    </row>
    <row r="29" spans="1:45" ht="15" customHeight="1" x14ac:dyDescent="0.25">
      <c r="A29" s="99"/>
      <c r="B29" s="48"/>
      <c r="C29" s="48"/>
      <c r="D29" s="48"/>
      <c r="E29" s="48"/>
      <c r="F29" s="48"/>
      <c r="G29" s="48"/>
      <c r="H29" s="48"/>
      <c r="I29" s="48"/>
      <c r="J29" s="46"/>
      <c r="K29" s="48"/>
      <c r="L29" s="48"/>
      <c r="M29" s="48"/>
      <c r="N29" s="47"/>
      <c r="O29" s="22">
        <f>SUM(O26:O28)</f>
        <v>796.94760820045553</v>
      </c>
      <c r="P29" s="46"/>
      <c r="Q29" s="49"/>
      <c r="R29" s="46"/>
      <c r="S29" s="46"/>
      <c r="T29" s="22"/>
      <c r="U29" s="22"/>
      <c r="V29" s="49"/>
      <c r="W29" s="46"/>
      <c r="X29" s="46"/>
      <c r="Y29" s="22"/>
      <c r="Z29" s="22"/>
      <c r="AA29" s="22"/>
      <c r="AB29" s="22"/>
      <c r="AC29" s="22"/>
      <c r="AD29" s="22"/>
      <c r="AE29" s="22"/>
      <c r="AF29" s="22"/>
      <c r="AG29" s="22"/>
      <c r="AH29" s="69"/>
      <c r="AI29" s="46"/>
      <c r="AJ29" s="46"/>
      <c r="AK29" s="22"/>
      <c r="AL29" s="46"/>
      <c r="AM29" s="46"/>
      <c r="AN29" s="46"/>
      <c r="AO29" s="46"/>
      <c r="AP29" s="46"/>
      <c r="AQ29" s="46"/>
      <c r="AR29" s="50"/>
    </row>
    <row r="30" spans="1:45" ht="15" customHeight="1" x14ac:dyDescent="0.25">
      <c r="A30" s="99"/>
      <c r="B30" s="46" t="s">
        <v>48</v>
      </c>
      <c r="C30" s="46"/>
      <c r="D30" s="46" t="s">
        <v>49</v>
      </c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2"/>
      <c r="P30" s="46"/>
      <c r="Q30" s="49"/>
      <c r="R30" s="46"/>
      <c r="S30" s="46"/>
      <c r="T30" s="22"/>
      <c r="U30" s="22"/>
      <c r="V30" s="69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ht="15" customHeight="1" x14ac:dyDescent="0.25">
      <c r="A31" s="99"/>
      <c r="B31" s="46"/>
      <c r="C31" s="46"/>
      <c r="D31" s="46" t="s">
        <v>50</v>
      </c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22"/>
      <c r="P31" s="46"/>
      <c r="Q31" s="49"/>
      <c r="R31" s="46"/>
      <c r="S31" s="46"/>
      <c r="T31" s="22"/>
      <c r="U31" s="22"/>
      <c r="V31" s="69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1:45" ht="15" customHeight="1" x14ac:dyDescent="0.25">
      <c r="A32" s="99"/>
      <c r="B32" s="46"/>
      <c r="C32" s="46"/>
      <c r="D32" s="46" t="s">
        <v>51</v>
      </c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22"/>
      <c r="P32" s="46"/>
      <c r="Q32" s="49"/>
      <c r="R32" s="46"/>
      <c r="S32" s="46"/>
      <c r="T32" s="22"/>
      <c r="U32" s="22"/>
      <c r="V32" s="69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s="7" customFormat="1" ht="15" customHeight="1" x14ac:dyDescent="0.25">
      <c r="A33" s="8"/>
      <c r="B33" s="46"/>
      <c r="C33" s="46"/>
      <c r="D33" s="46" t="s">
        <v>56</v>
      </c>
      <c r="E33" s="46"/>
      <c r="F33" s="46"/>
      <c r="G33" s="46"/>
      <c r="H33" s="46"/>
      <c r="I33" s="46"/>
      <c r="J33" s="46"/>
      <c r="K33" s="46"/>
      <c r="L33" s="46"/>
      <c r="M33" s="46"/>
      <c r="N33" s="49"/>
      <c r="O33" s="22"/>
      <c r="P33" s="46"/>
      <c r="Q33" s="49"/>
      <c r="R33" s="46"/>
      <c r="S33" s="46"/>
      <c r="T33" s="22"/>
      <c r="U33" s="22"/>
      <c r="V33" s="69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s="7" customFormat="1" ht="15" customHeight="1" x14ac:dyDescent="0.25">
      <c r="A34" s="8"/>
      <c r="B34" s="46"/>
      <c r="C34" s="46"/>
      <c r="D34" s="46" t="s">
        <v>59</v>
      </c>
      <c r="E34" s="46"/>
      <c r="F34" s="46"/>
      <c r="G34" s="46"/>
      <c r="H34" s="46"/>
      <c r="I34" s="46"/>
      <c r="J34" s="46"/>
      <c r="K34" s="46"/>
      <c r="L34" s="46"/>
      <c r="M34" s="46"/>
      <c r="N34" s="49"/>
      <c r="O34" s="22"/>
      <c r="P34" s="46"/>
      <c r="Q34" s="49"/>
      <c r="R34" s="46"/>
      <c r="S34" s="46"/>
      <c r="T34" s="22"/>
      <c r="U34" s="22"/>
      <c r="V34" s="69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5" s="7" customFormat="1" ht="15" customHeight="1" x14ac:dyDescent="0.25">
      <c r="A35" s="8"/>
      <c r="B35" s="46"/>
      <c r="C35" s="46"/>
      <c r="D35" s="49" t="s">
        <v>134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5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9"/>
      <c r="R36" s="46"/>
      <c r="S36" s="46"/>
      <c r="T36" s="22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5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9"/>
      <c r="R37" s="46"/>
      <c r="S37" s="46"/>
      <c r="T37" s="22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5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9"/>
      <c r="R38" s="46"/>
      <c r="S38" s="46"/>
      <c r="T38" s="22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5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69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69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69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69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69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9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9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9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9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9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9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9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9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9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9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9"/>
      <c r="AI69" s="46"/>
      <c r="AJ69" s="46"/>
      <c r="AK69" s="46"/>
      <c r="AL69" s="46"/>
      <c r="AM69" s="46"/>
      <c r="AN69" s="46"/>
      <c r="AO69" s="46"/>
      <c r="AP69" s="46"/>
      <c r="AQ69" s="46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9"/>
      <c r="AI70" s="46"/>
      <c r="AJ70" s="46"/>
      <c r="AK70" s="46"/>
      <c r="AL70" s="46"/>
      <c r="AM70" s="46"/>
      <c r="AN70" s="46"/>
      <c r="AO70" s="46"/>
      <c r="AP70" s="46"/>
      <c r="AQ70" s="46"/>
      <c r="AR70" s="96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9"/>
      <c r="AI71" s="46"/>
      <c r="AJ71" s="46"/>
      <c r="AK71" s="46"/>
      <c r="AL71" s="46"/>
      <c r="AM71" s="46"/>
      <c r="AN71" s="46"/>
      <c r="AO71" s="46"/>
      <c r="AP71" s="46"/>
      <c r="AQ71" s="46"/>
      <c r="AR71" s="96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9"/>
      <c r="AI72" s="46"/>
      <c r="AJ72" s="46"/>
      <c r="AK72" s="46"/>
      <c r="AL72" s="46"/>
      <c r="AM72" s="46"/>
      <c r="AN72" s="46"/>
      <c r="AO72" s="46"/>
      <c r="AP72" s="46"/>
      <c r="AQ72" s="46"/>
      <c r="AR72" s="96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9"/>
      <c r="AI73" s="46"/>
      <c r="AJ73" s="46"/>
      <c r="AK73" s="46"/>
      <c r="AL73" s="46"/>
      <c r="AM73" s="46"/>
      <c r="AN73" s="46"/>
      <c r="AO73" s="46"/>
      <c r="AP73" s="46"/>
      <c r="AQ73" s="46"/>
      <c r="AR73" s="96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9"/>
      <c r="AI74" s="46"/>
      <c r="AJ74" s="46"/>
      <c r="AK74" s="46"/>
      <c r="AL74" s="46"/>
      <c r="AM74" s="46"/>
      <c r="AN74" s="46"/>
      <c r="AO74" s="46"/>
      <c r="AP74" s="46"/>
      <c r="AQ74" s="46"/>
      <c r="AR74" s="96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9"/>
      <c r="AI75" s="46"/>
      <c r="AJ75" s="46"/>
      <c r="AK75" s="46"/>
      <c r="AL75" s="46"/>
      <c r="AM75" s="46"/>
      <c r="AN75" s="46"/>
      <c r="AO75" s="46"/>
      <c r="AP75" s="46"/>
      <c r="AQ75" s="46"/>
      <c r="AR75" s="96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9"/>
      <c r="AI76" s="46"/>
      <c r="AJ76" s="46"/>
      <c r="AK76" s="46"/>
      <c r="AL76" s="46"/>
      <c r="AM76" s="46"/>
      <c r="AN76" s="46"/>
      <c r="AO76" s="46"/>
      <c r="AP76" s="46"/>
      <c r="AQ76" s="46"/>
      <c r="AR76" s="96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9"/>
      <c r="AI77" s="46"/>
      <c r="AJ77" s="46"/>
      <c r="AK77" s="46"/>
      <c r="AL77" s="46"/>
      <c r="AM77" s="46"/>
      <c r="AN77" s="46"/>
      <c r="AO77" s="46"/>
      <c r="AP77" s="46"/>
      <c r="AQ77" s="46"/>
      <c r="AR77" s="96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9"/>
      <c r="AI78" s="46"/>
      <c r="AJ78" s="46"/>
      <c r="AK78" s="46"/>
      <c r="AL78" s="46"/>
      <c r="AM78" s="46"/>
      <c r="AN78" s="46"/>
      <c r="AO78" s="46"/>
      <c r="AP78" s="46"/>
      <c r="AQ78" s="46"/>
      <c r="AR78" s="96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9"/>
      <c r="AI79" s="46"/>
      <c r="AJ79" s="46"/>
      <c r="AK79" s="46"/>
      <c r="AL79" s="46"/>
      <c r="AM79" s="46"/>
      <c r="AN79" s="46"/>
      <c r="AO79" s="46"/>
      <c r="AP79" s="46"/>
      <c r="AQ79" s="46"/>
      <c r="AR79" s="96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9"/>
      <c r="AI80" s="46"/>
      <c r="AJ80" s="46"/>
      <c r="AK80" s="46"/>
      <c r="AL80" s="46"/>
      <c r="AM80" s="46"/>
      <c r="AN80" s="46"/>
      <c r="AO80" s="46"/>
      <c r="AP80" s="46"/>
      <c r="AQ80" s="46"/>
      <c r="AR80" s="96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69"/>
      <c r="AI81" s="46"/>
      <c r="AJ81" s="46"/>
      <c r="AK81" s="46"/>
      <c r="AL81" s="46"/>
      <c r="AM81" s="46"/>
      <c r="AN81" s="46"/>
      <c r="AO81" s="46"/>
      <c r="AP81" s="46"/>
      <c r="AQ81" s="46"/>
      <c r="AR81" s="96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69"/>
      <c r="AI82" s="46"/>
      <c r="AJ82" s="46"/>
      <c r="AK82" s="46"/>
      <c r="AL82" s="46"/>
      <c r="AM82" s="46"/>
      <c r="AN82" s="46"/>
      <c r="AO82" s="46"/>
      <c r="AP82" s="46"/>
      <c r="AQ82" s="46"/>
      <c r="AR82" s="96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69"/>
      <c r="AI83" s="46"/>
      <c r="AJ83" s="46"/>
      <c r="AK83" s="46"/>
      <c r="AL83" s="46"/>
      <c r="AM83" s="46"/>
      <c r="AN83" s="46"/>
      <c r="AO83" s="46"/>
      <c r="AP83" s="46"/>
      <c r="AQ83" s="46"/>
      <c r="AR83" s="96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69"/>
      <c r="AI84" s="46"/>
      <c r="AJ84" s="46"/>
      <c r="AK84" s="46"/>
      <c r="AL84" s="46"/>
      <c r="AM84" s="46"/>
      <c r="AN84" s="46"/>
      <c r="AO84" s="46"/>
      <c r="AP84" s="46"/>
      <c r="AQ84" s="46"/>
      <c r="AR84" s="96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69"/>
      <c r="AI85" s="46"/>
      <c r="AJ85" s="46"/>
      <c r="AK85" s="46"/>
      <c r="AL85" s="46"/>
      <c r="AM85" s="46"/>
      <c r="AN85" s="46"/>
      <c r="AO85" s="46"/>
      <c r="AP85" s="46"/>
      <c r="AQ85" s="46"/>
      <c r="AR85" s="96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69"/>
      <c r="AI86" s="46"/>
      <c r="AJ86" s="46"/>
      <c r="AK86" s="46"/>
      <c r="AL86" s="46"/>
      <c r="AM86" s="46"/>
      <c r="AN86" s="46"/>
      <c r="AO86" s="46"/>
      <c r="AP86" s="46"/>
      <c r="AQ86" s="46"/>
      <c r="AR86" s="96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69"/>
      <c r="AI87" s="46"/>
      <c r="AJ87" s="46"/>
      <c r="AK87" s="46"/>
      <c r="AL87" s="46"/>
      <c r="AM87" s="46"/>
      <c r="AN87" s="46"/>
      <c r="AO87" s="46"/>
      <c r="AP87" s="46"/>
      <c r="AQ87" s="46"/>
      <c r="AR87" s="96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69"/>
      <c r="AI88" s="46"/>
      <c r="AJ88" s="46"/>
      <c r="AK88" s="46"/>
      <c r="AL88" s="46"/>
      <c r="AM88" s="46"/>
      <c r="AN88" s="46"/>
      <c r="AO88" s="46"/>
      <c r="AP88" s="46"/>
      <c r="AQ88" s="46"/>
      <c r="AR88" s="96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69"/>
      <c r="AI89" s="46"/>
      <c r="AJ89" s="46"/>
      <c r="AK89" s="22"/>
      <c r="AL89" s="22"/>
      <c r="AM89" s="22"/>
      <c r="AN89" s="22"/>
      <c r="AO89" s="22"/>
      <c r="AP89" s="22"/>
      <c r="AQ89" s="22"/>
      <c r="AR89" s="96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69"/>
      <c r="AI90" s="46"/>
      <c r="AJ90" s="46"/>
      <c r="AK90" s="22"/>
      <c r="AL90" s="22"/>
      <c r="AM90" s="22"/>
      <c r="AN90" s="22"/>
      <c r="AO90" s="22"/>
      <c r="AP90" s="22"/>
      <c r="AQ90" s="22"/>
      <c r="AR90" s="96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69"/>
      <c r="AI91" s="46"/>
      <c r="AJ91" s="46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69"/>
      <c r="AI92" s="46"/>
      <c r="AJ92" s="46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69"/>
      <c r="AI93" s="46"/>
      <c r="AJ93" s="46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9"/>
      <c r="AI94" s="46"/>
      <c r="AJ94" s="46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9"/>
      <c r="AI95" s="46"/>
      <c r="AJ95" s="46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9"/>
      <c r="AI96" s="46"/>
      <c r="AJ96" s="46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9"/>
      <c r="AI97" s="46"/>
      <c r="AJ97" s="46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9"/>
      <c r="AI98" s="46"/>
      <c r="AJ98" s="46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9"/>
      <c r="AI99" s="46"/>
      <c r="AJ99" s="46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9"/>
      <c r="AI100" s="46"/>
      <c r="AJ100" s="46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9"/>
      <c r="AI101" s="46"/>
      <c r="AJ101" s="46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9"/>
      <c r="AI102" s="46"/>
      <c r="AJ102" s="46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9"/>
      <c r="AI103" s="46"/>
      <c r="AJ103" s="46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9"/>
      <c r="AI104" s="46"/>
      <c r="AJ104" s="46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9"/>
      <c r="AI105" s="46"/>
      <c r="AJ105" s="46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9"/>
      <c r="AI106" s="46"/>
      <c r="AJ106" s="46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9"/>
      <c r="AI107" s="46"/>
      <c r="AJ107" s="46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9"/>
      <c r="AI108" s="46"/>
      <c r="AJ108" s="46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9"/>
      <c r="AI109" s="46"/>
      <c r="AJ109" s="46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9"/>
      <c r="AI110" s="46"/>
      <c r="AJ110" s="46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9"/>
      <c r="AI111" s="46"/>
      <c r="AJ111" s="46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9"/>
      <c r="AI112" s="46"/>
      <c r="AJ112" s="46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9"/>
      <c r="AI113" s="46"/>
      <c r="AJ113" s="46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9"/>
      <c r="AI114" s="46"/>
      <c r="AJ114" s="46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9"/>
      <c r="AI115" s="46"/>
      <c r="AJ115" s="46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9"/>
      <c r="AI116" s="46"/>
      <c r="AJ116" s="46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9"/>
      <c r="AI117" s="46"/>
      <c r="AJ117" s="46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9"/>
      <c r="AI118" s="46"/>
      <c r="AJ118" s="46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9"/>
      <c r="AI119" s="46"/>
      <c r="AJ119" s="46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9"/>
      <c r="AI120" s="46"/>
      <c r="AJ120" s="46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9"/>
      <c r="AI121" s="46"/>
      <c r="AJ121" s="46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9"/>
      <c r="AI122" s="46"/>
      <c r="AJ122" s="46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9"/>
      <c r="AI123" s="46"/>
      <c r="AJ123" s="46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9"/>
      <c r="AI124" s="46"/>
      <c r="AJ124" s="46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9"/>
      <c r="AI125" s="46"/>
      <c r="AJ125" s="46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9"/>
      <c r="AI126" s="46"/>
      <c r="AJ126" s="46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9"/>
      <c r="AI127" s="46"/>
      <c r="AJ127" s="46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9"/>
      <c r="AI128" s="46"/>
      <c r="AJ128" s="46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9"/>
      <c r="AI129" s="46"/>
      <c r="AJ129" s="46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9"/>
      <c r="AI130" s="46"/>
      <c r="AJ130" s="46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9"/>
      <c r="AI131" s="46"/>
      <c r="AJ131" s="46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9"/>
      <c r="AI132" s="46"/>
      <c r="AJ132" s="46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9"/>
      <c r="AI133" s="46"/>
      <c r="AJ133" s="46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9"/>
      <c r="AI134" s="46"/>
      <c r="AJ134" s="46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9"/>
      <c r="AI135" s="46"/>
      <c r="AJ135" s="46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9"/>
      <c r="AI136" s="46"/>
      <c r="AJ136" s="46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9"/>
      <c r="AI137" s="46"/>
      <c r="AJ137" s="46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9"/>
      <c r="AI138" s="46"/>
      <c r="AJ138" s="46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9"/>
      <c r="AI139" s="46"/>
      <c r="AJ139" s="46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9"/>
      <c r="AI140" s="46"/>
      <c r="AJ140" s="46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9"/>
      <c r="AI141" s="46"/>
      <c r="AJ141" s="46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9"/>
      <c r="AI142" s="46"/>
      <c r="AJ142" s="46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9"/>
      <c r="AI143" s="46"/>
      <c r="AJ143" s="46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9"/>
      <c r="AI144" s="46"/>
      <c r="AJ144" s="46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9"/>
      <c r="AI145" s="46"/>
      <c r="AJ145" s="46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9"/>
      <c r="AI146" s="46"/>
      <c r="AJ146" s="46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9"/>
      <c r="AI147" s="46"/>
      <c r="AJ147" s="46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9"/>
      <c r="AI148" s="46"/>
      <c r="AJ148" s="46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9"/>
      <c r="AI149" s="46"/>
      <c r="AJ149" s="46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9"/>
      <c r="AI150" s="46"/>
      <c r="AJ150" s="46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9"/>
      <c r="AI151" s="46"/>
      <c r="AJ151" s="46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9"/>
      <c r="AI152" s="46"/>
      <c r="AJ152" s="46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9"/>
      <c r="AI153" s="46"/>
      <c r="AJ153" s="46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9"/>
      <c r="AI154" s="46"/>
      <c r="AJ154" s="46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9"/>
      <c r="AI155" s="46"/>
      <c r="AJ155" s="46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9"/>
      <c r="AI156" s="46"/>
      <c r="AJ156" s="46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9"/>
      <c r="AI157" s="46"/>
      <c r="AJ157" s="46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9"/>
      <c r="AI158" s="46"/>
      <c r="AJ158" s="46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9"/>
      <c r="AI159" s="46"/>
      <c r="AJ159" s="46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9"/>
      <c r="AI160" s="46"/>
      <c r="AJ160" s="46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9"/>
      <c r="AI161" s="46"/>
      <c r="AJ161" s="46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9"/>
      <c r="AI162" s="46"/>
      <c r="AJ162" s="46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9"/>
      <c r="AI163" s="46"/>
      <c r="AJ163" s="46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9"/>
      <c r="AI164" s="46"/>
      <c r="AJ164" s="46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9"/>
      <c r="AI165" s="46"/>
      <c r="AJ165" s="46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9"/>
      <c r="AI166" s="46"/>
      <c r="AJ166" s="46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9"/>
      <c r="AI167" s="46"/>
      <c r="AJ167" s="46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9"/>
      <c r="AI168" s="46"/>
      <c r="AJ168" s="46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9"/>
      <c r="AI169" s="46"/>
      <c r="AJ169" s="46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9"/>
      <c r="AI170" s="46"/>
      <c r="AJ170" s="46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9"/>
      <c r="AI171" s="46"/>
      <c r="AJ171" s="46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9"/>
      <c r="AI172" s="46"/>
      <c r="AJ172" s="46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9"/>
      <c r="AI173" s="46"/>
      <c r="AJ173" s="46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69"/>
      <c r="AI174" s="46"/>
      <c r="AJ174" s="46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69"/>
      <c r="AI175" s="46"/>
      <c r="AJ175" s="46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69"/>
      <c r="AI176" s="46"/>
      <c r="AJ176" s="46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49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69"/>
      <c r="AI177" s="46"/>
      <c r="AJ177" s="46"/>
      <c r="AK177" s="22"/>
      <c r="AL177" s="22"/>
      <c r="AM177" s="22"/>
      <c r="AN177" s="22"/>
      <c r="AO177" s="22"/>
      <c r="AP177" s="22"/>
      <c r="AQ177" s="22"/>
      <c r="AR177" s="96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49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69"/>
      <c r="AI178" s="46"/>
      <c r="AJ178" s="46"/>
      <c r="AK178" s="22"/>
      <c r="AL178" s="22"/>
      <c r="AM178" s="22"/>
      <c r="AN178" s="22"/>
      <c r="AO178" s="22"/>
      <c r="AP178" s="22"/>
      <c r="AQ178" s="22"/>
      <c r="AR178" s="96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49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69"/>
      <c r="AI179" s="46"/>
      <c r="AJ179" s="46"/>
      <c r="AK179" s="22"/>
      <c r="AL179" s="22"/>
      <c r="AM179" s="22"/>
      <c r="AN179" s="22"/>
      <c r="AO179" s="22"/>
      <c r="AP179" s="22"/>
      <c r="AQ179" s="22"/>
      <c r="AR179" s="96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49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69"/>
      <c r="AI180" s="46"/>
      <c r="AJ180" s="46"/>
      <c r="AK180" s="22"/>
      <c r="AL180" s="22"/>
      <c r="AM180" s="22"/>
      <c r="AN180" s="22"/>
      <c r="AO180" s="22"/>
      <c r="AP180" s="22"/>
      <c r="AQ180" s="22"/>
      <c r="AR180" s="96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49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69"/>
      <c r="AI181" s="46"/>
      <c r="AJ181" s="46"/>
      <c r="AK181" s="22"/>
      <c r="AL181" s="22"/>
      <c r="AM181" s="22"/>
      <c r="AN181" s="22"/>
      <c r="AO181" s="22"/>
      <c r="AP181" s="22"/>
      <c r="AQ181" s="22"/>
      <c r="AR181" s="96"/>
    </row>
    <row r="182" spans="1:44" ht="15" customHeight="1" x14ac:dyDescent="0.25">
      <c r="AG182" s="22"/>
      <c r="AH182" s="69"/>
      <c r="AI182" s="46"/>
      <c r="AJ182" s="46"/>
    </row>
    <row r="183" spans="1:44" ht="15" customHeight="1" x14ac:dyDescent="0.25">
      <c r="AG183" s="22"/>
      <c r="AH183" s="69"/>
      <c r="AI183" s="46"/>
      <c r="AJ183" s="46"/>
    </row>
    <row r="184" spans="1:44" ht="15" customHeight="1" x14ac:dyDescent="0.25">
      <c r="AG184" s="22"/>
      <c r="AH184" s="69"/>
      <c r="AI184" s="46"/>
      <c r="AJ184" s="46"/>
    </row>
    <row r="185" spans="1:44" ht="15" customHeight="1" x14ac:dyDescent="0.25">
      <c r="AG185" s="22"/>
      <c r="AH185" s="69"/>
      <c r="AI185" s="46"/>
      <c r="AJ185" s="46"/>
    </row>
    <row r="186" spans="1:44" ht="15" customHeight="1" x14ac:dyDescent="0.25">
      <c r="AG186" s="22"/>
      <c r="AH186" s="69"/>
      <c r="AI186" s="46"/>
      <c r="AJ186" s="46"/>
    </row>
    <row r="187" spans="1:44" ht="15" customHeight="1" x14ac:dyDescent="0.25">
      <c r="AG187" s="22"/>
      <c r="AH187" s="69"/>
      <c r="AI187" s="46"/>
      <c r="AJ187" s="46"/>
    </row>
    <row r="188" spans="1:44" ht="15" customHeight="1" x14ac:dyDescent="0.25">
      <c r="AG188" s="22"/>
      <c r="AH188" s="69"/>
      <c r="AI188" s="46"/>
      <c r="AJ188" s="46"/>
    </row>
  </sheetData>
  <sortState ref="B17:AM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6.855468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53</v>
      </c>
      <c r="F1" s="5"/>
      <c r="G1" s="6"/>
      <c r="H1" s="6"/>
      <c r="I1" s="2"/>
      <c r="J1" s="3"/>
      <c r="K1" s="13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3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32" t="s">
        <v>52</v>
      </c>
      <c r="C2" s="83"/>
      <c r="D2" s="133"/>
      <c r="E2" s="12" t="s">
        <v>12</v>
      </c>
      <c r="F2" s="13"/>
      <c r="G2" s="13"/>
      <c r="H2" s="13"/>
      <c r="I2" s="19"/>
      <c r="J2" s="14"/>
      <c r="K2" s="89"/>
      <c r="L2" s="21" t="s">
        <v>124</v>
      </c>
      <c r="M2" s="13"/>
      <c r="N2" s="13"/>
      <c r="O2" s="20"/>
      <c r="P2" s="18"/>
      <c r="Q2" s="21" t="s">
        <v>125</v>
      </c>
      <c r="R2" s="13"/>
      <c r="S2" s="13"/>
      <c r="T2" s="13"/>
      <c r="U2" s="19"/>
      <c r="V2" s="20"/>
      <c r="W2" s="18"/>
      <c r="X2" s="134" t="s">
        <v>126</v>
      </c>
      <c r="Y2" s="135"/>
      <c r="Z2" s="136"/>
      <c r="AA2" s="12" t="s">
        <v>12</v>
      </c>
      <c r="AB2" s="13"/>
      <c r="AC2" s="13"/>
      <c r="AD2" s="13"/>
      <c r="AE2" s="19"/>
      <c r="AF2" s="14"/>
      <c r="AG2" s="89"/>
      <c r="AH2" s="21" t="s">
        <v>127</v>
      </c>
      <c r="AI2" s="13"/>
      <c r="AJ2" s="13"/>
      <c r="AK2" s="20"/>
      <c r="AL2" s="18"/>
      <c r="AM2" s="21" t="s">
        <v>125</v>
      </c>
      <c r="AN2" s="13"/>
      <c r="AO2" s="13"/>
      <c r="AP2" s="13"/>
      <c r="AQ2" s="19"/>
      <c r="AR2" s="20"/>
      <c r="AS2" s="13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7"/>
      <c r="L3" s="17" t="s">
        <v>5</v>
      </c>
      <c r="M3" s="17" t="s">
        <v>6</v>
      </c>
      <c r="N3" s="17" t="s">
        <v>89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7"/>
      <c r="AH3" s="17" t="s">
        <v>5</v>
      </c>
      <c r="AI3" s="17" t="s">
        <v>6</v>
      </c>
      <c r="AJ3" s="17" t="s">
        <v>89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/>
      <c r="C4" s="30"/>
      <c r="D4" s="37"/>
      <c r="E4" s="28"/>
      <c r="F4" s="28"/>
      <c r="G4" s="28"/>
      <c r="H4" s="29"/>
      <c r="I4" s="28"/>
      <c r="J4" s="38"/>
      <c r="K4" s="27"/>
      <c r="L4" s="104"/>
      <c r="M4" s="17"/>
      <c r="N4" s="17"/>
      <c r="O4" s="17"/>
      <c r="P4" s="22"/>
      <c r="Q4" s="28"/>
      <c r="R4" s="28"/>
      <c r="S4" s="29"/>
      <c r="T4" s="28"/>
      <c r="U4" s="28"/>
      <c r="V4" s="138"/>
      <c r="W4" s="27"/>
      <c r="X4" s="28">
        <v>2006</v>
      </c>
      <c r="Y4" s="28" t="s">
        <v>45</v>
      </c>
      <c r="Z4" s="37" t="s">
        <v>43</v>
      </c>
      <c r="AA4" s="28">
        <v>1</v>
      </c>
      <c r="AB4" s="28">
        <v>0</v>
      </c>
      <c r="AC4" s="28">
        <v>0</v>
      </c>
      <c r="AD4" s="28">
        <v>0</v>
      </c>
      <c r="AE4" s="28">
        <v>5</v>
      </c>
      <c r="AF4" s="56">
        <v>0.71419999999999995</v>
      </c>
      <c r="AG4" s="155">
        <v>7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39"/>
      <c r="AS4" s="10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0"/>
      <c r="D5" s="37"/>
      <c r="E5" s="28"/>
      <c r="F5" s="28"/>
      <c r="G5" s="28"/>
      <c r="H5" s="29"/>
      <c r="I5" s="28"/>
      <c r="J5" s="38"/>
      <c r="K5" s="27"/>
      <c r="L5" s="104"/>
      <c r="M5" s="17"/>
      <c r="N5" s="17"/>
      <c r="O5" s="17"/>
      <c r="P5" s="22"/>
      <c r="Q5" s="28"/>
      <c r="R5" s="28"/>
      <c r="S5" s="29"/>
      <c r="T5" s="28"/>
      <c r="U5" s="28"/>
      <c r="V5" s="138"/>
      <c r="W5" s="27"/>
      <c r="X5" s="28"/>
      <c r="Y5" s="28"/>
      <c r="Z5" s="37"/>
      <c r="AA5" s="28"/>
      <c r="AB5" s="28"/>
      <c r="AC5" s="28"/>
      <c r="AD5" s="28"/>
      <c r="AE5" s="28"/>
      <c r="AF5" s="56"/>
      <c r="AG5" s="155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39"/>
      <c r="AS5" s="10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/>
      <c r="C6" s="30"/>
      <c r="D6" s="37"/>
      <c r="E6" s="28"/>
      <c r="F6" s="28"/>
      <c r="G6" s="28"/>
      <c r="H6" s="29"/>
      <c r="I6" s="28"/>
      <c r="J6" s="38"/>
      <c r="K6" s="27"/>
      <c r="L6" s="104"/>
      <c r="M6" s="17"/>
      <c r="N6" s="17"/>
      <c r="O6" s="17"/>
      <c r="P6" s="22"/>
      <c r="Q6" s="28"/>
      <c r="R6" s="28"/>
      <c r="S6" s="29"/>
      <c r="T6" s="28"/>
      <c r="U6" s="28"/>
      <c r="V6" s="138"/>
      <c r="W6" s="27"/>
      <c r="X6" s="28">
        <v>2009</v>
      </c>
      <c r="Y6" s="28" t="s">
        <v>44</v>
      </c>
      <c r="Z6" s="37" t="s">
        <v>43</v>
      </c>
      <c r="AA6" s="28">
        <v>4</v>
      </c>
      <c r="AB6" s="28">
        <v>0</v>
      </c>
      <c r="AC6" s="28">
        <v>0</v>
      </c>
      <c r="AD6" s="28">
        <v>9</v>
      </c>
      <c r="AE6" s="28">
        <v>24</v>
      </c>
      <c r="AF6" s="56">
        <v>0.66659999999999997</v>
      </c>
      <c r="AG6" s="155">
        <v>36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39"/>
      <c r="AS6" s="10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8">
        <v>2010</v>
      </c>
      <c r="C7" s="30" t="s">
        <v>41</v>
      </c>
      <c r="D7" s="37" t="s">
        <v>40</v>
      </c>
      <c r="E7" s="28">
        <v>22</v>
      </c>
      <c r="F7" s="28">
        <v>1</v>
      </c>
      <c r="G7" s="28">
        <v>9</v>
      </c>
      <c r="H7" s="29">
        <v>25</v>
      </c>
      <c r="I7" s="28">
        <v>90</v>
      </c>
      <c r="J7" s="38">
        <v>0.60399999999999998</v>
      </c>
      <c r="K7" s="27">
        <v>149</v>
      </c>
      <c r="L7" s="104"/>
      <c r="M7" s="17"/>
      <c r="N7" s="17"/>
      <c r="O7" s="17"/>
      <c r="P7" s="22"/>
      <c r="Q7" s="28">
        <v>2</v>
      </c>
      <c r="R7" s="28">
        <v>0</v>
      </c>
      <c r="S7" s="29">
        <v>0</v>
      </c>
      <c r="T7" s="28">
        <v>2</v>
      </c>
      <c r="U7" s="28">
        <v>6</v>
      </c>
      <c r="V7" s="138">
        <v>0.4</v>
      </c>
      <c r="W7" s="27">
        <v>15</v>
      </c>
      <c r="X7" s="28"/>
      <c r="Y7" s="30"/>
      <c r="Z7" s="37"/>
      <c r="AA7" s="28"/>
      <c r="AB7" s="28"/>
      <c r="AC7" s="28"/>
      <c r="AD7" s="29"/>
      <c r="AE7" s="28"/>
      <c r="AF7" s="38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39"/>
      <c r="AS7" s="10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8">
        <v>2011</v>
      </c>
      <c r="C8" s="30" t="s">
        <v>47</v>
      </c>
      <c r="D8" s="37" t="s">
        <v>40</v>
      </c>
      <c r="E8" s="28">
        <v>9</v>
      </c>
      <c r="F8" s="28">
        <v>0</v>
      </c>
      <c r="G8" s="28">
        <v>1</v>
      </c>
      <c r="H8" s="29">
        <v>5</v>
      </c>
      <c r="I8" s="28">
        <v>29</v>
      </c>
      <c r="J8" s="38">
        <v>0.5</v>
      </c>
      <c r="K8" s="27">
        <v>58</v>
      </c>
      <c r="L8" s="104"/>
      <c r="M8" s="17"/>
      <c r="N8" s="17"/>
      <c r="O8" s="17"/>
      <c r="P8" s="22"/>
      <c r="Q8" s="28"/>
      <c r="R8" s="28"/>
      <c r="S8" s="29"/>
      <c r="T8" s="28"/>
      <c r="U8" s="28"/>
      <c r="V8" s="138"/>
      <c r="W8" s="27"/>
      <c r="X8" s="28"/>
      <c r="Y8" s="30"/>
      <c r="Z8" s="37"/>
      <c r="AA8" s="28"/>
      <c r="AB8" s="28"/>
      <c r="AC8" s="28"/>
      <c r="AD8" s="29"/>
      <c r="AE8" s="28"/>
      <c r="AF8" s="38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39"/>
      <c r="AS8" s="10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8">
        <v>2012</v>
      </c>
      <c r="C9" s="30" t="s">
        <v>54</v>
      </c>
      <c r="D9" s="37" t="s">
        <v>55</v>
      </c>
      <c r="E9" s="28">
        <v>20</v>
      </c>
      <c r="F9" s="28">
        <v>1</v>
      </c>
      <c r="G9" s="28">
        <v>8</v>
      </c>
      <c r="H9" s="29">
        <v>20</v>
      </c>
      <c r="I9" s="28">
        <v>92</v>
      </c>
      <c r="J9" s="38">
        <v>0.60099999999999998</v>
      </c>
      <c r="K9" s="27">
        <v>153</v>
      </c>
      <c r="L9" s="104"/>
      <c r="M9" s="17"/>
      <c r="N9" s="17"/>
      <c r="O9" s="17"/>
      <c r="P9" s="22"/>
      <c r="Q9" s="28"/>
      <c r="R9" s="28"/>
      <c r="S9" s="29"/>
      <c r="T9" s="28"/>
      <c r="U9" s="28"/>
      <c r="V9" s="138"/>
      <c r="W9" s="27"/>
      <c r="X9" s="28"/>
      <c r="Y9" s="30"/>
      <c r="Z9" s="37"/>
      <c r="AA9" s="28"/>
      <c r="AB9" s="28"/>
      <c r="AC9" s="28"/>
      <c r="AD9" s="29"/>
      <c r="AE9" s="28"/>
      <c r="AF9" s="38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39"/>
      <c r="AS9" s="10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8">
        <v>2013</v>
      </c>
      <c r="C10" s="30" t="s">
        <v>57</v>
      </c>
      <c r="D10" s="37" t="s">
        <v>58</v>
      </c>
      <c r="E10" s="28">
        <v>11</v>
      </c>
      <c r="F10" s="28">
        <v>0</v>
      </c>
      <c r="G10" s="28">
        <v>2</v>
      </c>
      <c r="H10" s="29">
        <v>9</v>
      </c>
      <c r="I10" s="28">
        <v>38</v>
      </c>
      <c r="J10" s="38">
        <v>0.55900000000000005</v>
      </c>
      <c r="K10" s="27">
        <v>68</v>
      </c>
      <c r="L10" s="104"/>
      <c r="M10" s="17"/>
      <c r="N10" s="17"/>
      <c r="O10" s="17"/>
      <c r="P10" s="22"/>
      <c r="Q10" s="28"/>
      <c r="R10" s="28"/>
      <c r="S10" s="29"/>
      <c r="T10" s="28"/>
      <c r="U10" s="28"/>
      <c r="V10" s="138"/>
      <c r="W10" s="27"/>
      <c r="X10" s="28"/>
      <c r="Y10" s="30"/>
      <c r="Z10" s="37"/>
      <c r="AA10" s="28"/>
      <c r="AB10" s="28"/>
      <c r="AC10" s="28"/>
      <c r="AD10" s="29"/>
      <c r="AE10" s="28"/>
      <c r="AF10" s="38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39"/>
      <c r="AS10" s="10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8">
        <v>2014</v>
      </c>
      <c r="C11" s="30" t="s">
        <v>60</v>
      </c>
      <c r="D11" s="37" t="s">
        <v>58</v>
      </c>
      <c r="E11" s="28">
        <v>20</v>
      </c>
      <c r="F11" s="28">
        <v>1</v>
      </c>
      <c r="G11" s="28">
        <v>6</v>
      </c>
      <c r="H11" s="29">
        <v>24</v>
      </c>
      <c r="I11" s="28">
        <v>90</v>
      </c>
      <c r="J11" s="38">
        <v>0.60399999999999998</v>
      </c>
      <c r="K11" s="27">
        <v>149</v>
      </c>
      <c r="L11" s="104"/>
      <c r="M11" s="17"/>
      <c r="N11" s="17"/>
      <c r="O11" s="17"/>
      <c r="P11" s="22"/>
      <c r="Q11" s="28"/>
      <c r="R11" s="28"/>
      <c r="S11" s="29"/>
      <c r="T11" s="28"/>
      <c r="U11" s="28"/>
      <c r="V11" s="138"/>
      <c r="W11" s="27"/>
      <c r="X11" s="28"/>
      <c r="Y11" s="30"/>
      <c r="Z11" s="37"/>
      <c r="AA11" s="28"/>
      <c r="AB11" s="28"/>
      <c r="AC11" s="28"/>
      <c r="AD11" s="29"/>
      <c r="AE11" s="28"/>
      <c r="AF11" s="38"/>
      <c r="AG11" s="2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39"/>
      <c r="AS11" s="10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8">
        <v>2015</v>
      </c>
      <c r="C12" s="30" t="s">
        <v>84</v>
      </c>
      <c r="D12" s="37" t="s">
        <v>58</v>
      </c>
      <c r="E12" s="28">
        <v>24</v>
      </c>
      <c r="F12" s="28">
        <v>2</v>
      </c>
      <c r="G12" s="28">
        <v>14</v>
      </c>
      <c r="H12" s="29">
        <v>28</v>
      </c>
      <c r="I12" s="28">
        <v>109</v>
      </c>
      <c r="J12" s="38">
        <v>0.63</v>
      </c>
      <c r="K12" s="27">
        <v>173</v>
      </c>
      <c r="L12" s="104"/>
      <c r="M12" s="17" t="s">
        <v>45</v>
      </c>
      <c r="N12" s="17"/>
      <c r="O12" s="17" t="s">
        <v>45</v>
      </c>
      <c r="P12" s="22"/>
      <c r="Q12" s="28"/>
      <c r="R12" s="28"/>
      <c r="S12" s="29"/>
      <c r="T12" s="28"/>
      <c r="U12" s="28"/>
      <c r="V12" s="138"/>
      <c r="W12" s="27"/>
      <c r="X12" s="28"/>
      <c r="Y12" s="30"/>
      <c r="Z12" s="37"/>
      <c r="AA12" s="28"/>
      <c r="AB12" s="28"/>
      <c r="AC12" s="28"/>
      <c r="AD12" s="29"/>
      <c r="AE12" s="28"/>
      <c r="AF12" s="38"/>
      <c r="AG12" s="2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39"/>
      <c r="AS12" s="10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8"/>
      <c r="C13" s="30"/>
      <c r="D13" s="37"/>
      <c r="E13" s="28"/>
      <c r="F13" s="28"/>
      <c r="G13" s="28"/>
      <c r="H13" s="29"/>
      <c r="I13" s="28"/>
      <c r="J13" s="38"/>
      <c r="K13" s="27"/>
      <c r="L13" s="104"/>
      <c r="M13" s="17"/>
      <c r="N13" s="17"/>
      <c r="O13" s="17"/>
      <c r="P13" s="22"/>
      <c r="Q13" s="28"/>
      <c r="R13" s="28"/>
      <c r="S13" s="29"/>
      <c r="T13" s="28"/>
      <c r="U13" s="28"/>
      <c r="V13" s="138"/>
      <c r="W13" s="27"/>
      <c r="X13" s="28"/>
      <c r="Y13" s="30"/>
      <c r="Z13" s="37"/>
      <c r="AA13" s="28"/>
      <c r="AB13" s="28"/>
      <c r="AC13" s="28"/>
      <c r="AD13" s="29"/>
      <c r="AE13" s="28"/>
      <c r="AF13" s="38"/>
      <c r="AG13" s="27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39"/>
      <c r="AS13" s="102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8">
        <v>2019</v>
      </c>
      <c r="C14" s="30" t="s">
        <v>57</v>
      </c>
      <c r="D14" s="37" t="s">
        <v>133</v>
      </c>
      <c r="E14" s="28">
        <v>7</v>
      </c>
      <c r="F14" s="28">
        <v>0</v>
      </c>
      <c r="G14" s="28">
        <v>1</v>
      </c>
      <c r="H14" s="29">
        <v>23</v>
      </c>
      <c r="I14" s="28">
        <v>42</v>
      </c>
      <c r="J14" s="38">
        <v>0.76359999999999995</v>
      </c>
      <c r="K14" s="27">
        <v>55</v>
      </c>
      <c r="L14" s="104"/>
      <c r="M14" s="17"/>
      <c r="N14" s="17"/>
      <c r="O14" s="17"/>
      <c r="P14" s="22"/>
      <c r="Q14" s="28"/>
      <c r="R14" s="28"/>
      <c r="S14" s="29"/>
      <c r="T14" s="28"/>
      <c r="U14" s="28"/>
      <c r="V14" s="138"/>
      <c r="W14" s="27"/>
      <c r="X14" s="28"/>
      <c r="Y14" s="30"/>
      <c r="Z14" s="37"/>
      <c r="AA14" s="28"/>
      <c r="AB14" s="28"/>
      <c r="AC14" s="28"/>
      <c r="AD14" s="29"/>
      <c r="AE14" s="28"/>
      <c r="AF14" s="38"/>
      <c r="AG14" s="27"/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39"/>
      <c r="AS14" s="102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8">
        <v>2020</v>
      </c>
      <c r="C15" s="28" t="s">
        <v>57</v>
      </c>
      <c r="D15" s="37" t="s">
        <v>133</v>
      </c>
      <c r="E15" s="28">
        <v>7</v>
      </c>
      <c r="F15" s="28">
        <v>0</v>
      </c>
      <c r="G15" s="28">
        <v>3</v>
      </c>
      <c r="H15" s="28">
        <v>8</v>
      </c>
      <c r="I15" s="28">
        <v>35</v>
      </c>
      <c r="J15" s="38">
        <v>0.7</v>
      </c>
      <c r="K15" s="27">
        <v>50</v>
      </c>
      <c r="L15" s="104"/>
      <c r="M15" s="17"/>
      <c r="N15" s="17"/>
      <c r="O15" s="17"/>
      <c r="P15" s="50"/>
      <c r="Q15" s="28">
        <v>8</v>
      </c>
      <c r="R15" s="28">
        <v>2</v>
      </c>
      <c r="S15" s="29">
        <v>12</v>
      </c>
      <c r="T15" s="28">
        <v>4</v>
      </c>
      <c r="U15" s="28">
        <v>34</v>
      </c>
      <c r="V15" s="139">
        <v>0.5</v>
      </c>
      <c r="W15" s="27">
        <v>68</v>
      </c>
      <c r="X15" s="28"/>
      <c r="Y15" s="30"/>
      <c r="Z15" s="37"/>
      <c r="AA15" s="28"/>
      <c r="AB15" s="28"/>
      <c r="AC15" s="28"/>
      <c r="AD15" s="29"/>
      <c r="AE15" s="28"/>
      <c r="AF15" s="38"/>
      <c r="AG15" s="2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39"/>
      <c r="AS15" s="102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73" t="s">
        <v>128</v>
      </c>
      <c r="C16" s="74"/>
      <c r="D16" s="72"/>
      <c r="E16" s="75">
        <f>SUM(E4:E15)</f>
        <v>120</v>
      </c>
      <c r="F16" s="75">
        <f>SUM(F4:F15)</f>
        <v>5</v>
      </c>
      <c r="G16" s="75">
        <f>SUM(G4:G15)</f>
        <v>44</v>
      </c>
      <c r="H16" s="75">
        <f>SUM(H4:H15)</f>
        <v>142</v>
      </c>
      <c r="I16" s="75">
        <f>SUM(I4:I15)</f>
        <v>525</v>
      </c>
      <c r="J16" s="140">
        <f>PRODUCT(I16/K16)</f>
        <v>0.61403508771929827</v>
      </c>
      <c r="K16" s="89">
        <f>SUM(K4:K15)</f>
        <v>855</v>
      </c>
      <c r="L16" s="21"/>
      <c r="M16" s="19"/>
      <c r="N16" s="106"/>
      <c r="O16" s="107"/>
      <c r="P16" s="22"/>
      <c r="Q16" s="75">
        <f>SUM(Q4:Q15)</f>
        <v>10</v>
      </c>
      <c r="R16" s="75">
        <f>SUM(R4:R15)</f>
        <v>2</v>
      </c>
      <c r="S16" s="75">
        <f>SUM(S4:S15)</f>
        <v>12</v>
      </c>
      <c r="T16" s="75">
        <f>SUM(T4:T15)</f>
        <v>6</v>
      </c>
      <c r="U16" s="75">
        <f>SUM(U4:U15)</f>
        <v>40</v>
      </c>
      <c r="V16" s="140">
        <f>PRODUCT(U16/W16)</f>
        <v>0.48192771084337349</v>
      </c>
      <c r="W16" s="89">
        <f>SUM(W4:W15)</f>
        <v>83</v>
      </c>
      <c r="X16" s="15" t="s">
        <v>128</v>
      </c>
      <c r="Y16" s="16"/>
      <c r="Z16" s="14"/>
      <c r="AA16" s="75">
        <f>SUM(AA4:AA15)</f>
        <v>5</v>
      </c>
      <c r="AB16" s="75">
        <f>SUM(AB4:AB15)</f>
        <v>0</v>
      </c>
      <c r="AC16" s="75">
        <f>SUM(AC4:AC15)</f>
        <v>0</v>
      </c>
      <c r="AD16" s="75">
        <f>SUM(AD4:AD15)</f>
        <v>9</v>
      </c>
      <c r="AE16" s="75">
        <f>SUM(AE4:AE15)</f>
        <v>29</v>
      </c>
      <c r="AF16" s="140">
        <f>PRODUCT(AE16/AG16)</f>
        <v>0.67441860465116277</v>
      </c>
      <c r="AG16" s="89">
        <f>SUM(AG4:AG15)</f>
        <v>43</v>
      </c>
      <c r="AH16" s="21"/>
      <c r="AI16" s="19"/>
      <c r="AJ16" s="106"/>
      <c r="AK16" s="107"/>
      <c r="AL16" s="22"/>
      <c r="AM16" s="75">
        <f>SUM(AM4:AM15)</f>
        <v>0</v>
      </c>
      <c r="AN16" s="75">
        <f>SUM(AN4:AN15)</f>
        <v>0</v>
      </c>
      <c r="AO16" s="75">
        <f>SUM(AO4:AO15)</f>
        <v>0</v>
      </c>
      <c r="AP16" s="75">
        <f>SUM(AP4:AP15)</f>
        <v>0</v>
      </c>
      <c r="AQ16" s="75">
        <f>SUM(AQ4:AQ15)</f>
        <v>0</v>
      </c>
      <c r="AR16" s="140">
        <v>0</v>
      </c>
      <c r="AS16" s="137">
        <f>SUM(AS4:AS15)</f>
        <v>0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7"/>
      <c r="L17" s="22"/>
      <c r="M17" s="22"/>
      <c r="N17" s="22"/>
      <c r="O17" s="22"/>
      <c r="P17" s="46"/>
      <c r="Q17" s="46"/>
      <c r="R17" s="49"/>
      <c r="S17" s="46"/>
      <c r="T17" s="46"/>
      <c r="U17" s="22"/>
      <c r="V17" s="22"/>
      <c r="W17" s="27"/>
      <c r="X17" s="46"/>
      <c r="Y17" s="46"/>
      <c r="Z17" s="46"/>
      <c r="AA17" s="46"/>
      <c r="AB17" s="46"/>
      <c r="AC17" s="46"/>
      <c r="AD17" s="46"/>
      <c r="AE17" s="46"/>
      <c r="AF17" s="47"/>
      <c r="AG17" s="27"/>
      <c r="AH17" s="22"/>
      <c r="AI17" s="22"/>
      <c r="AJ17" s="22"/>
      <c r="AK17" s="22"/>
      <c r="AL17" s="46"/>
      <c r="AM17" s="46"/>
      <c r="AN17" s="49"/>
      <c r="AO17" s="46"/>
      <c r="AP17" s="46"/>
      <c r="AQ17" s="22"/>
      <c r="AR17" s="22"/>
      <c r="AS17" s="27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41" t="s">
        <v>129</v>
      </c>
      <c r="C18" s="142"/>
      <c r="D18" s="143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17" t="s">
        <v>21</v>
      </c>
      <c r="K18" s="22"/>
      <c r="L18" s="17" t="s">
        <v>26</v>
      </c>
      <c r="M18" s="17" t="s">
        <v>27</v>
      </c>
      <c r="N18" s="17" t="s">
        <v>130</v>
      </c>
      <c r="O18" s="17" t="s">
        <v>131</v>
      </c>
      <c r="Q18" s="49"/>
      <c r="R18" s="49" t="s">
        <v>48</v>
      </c>
      <c r="S18" s="49"/>
      <c r="T18" s="46" t="s">
        <v>49</v>
      </c>
      <c r="U18" s="22"/>
      <c r="V18" s="27"/>
      <c r="W18" s="27"/>
      <c r="X18" s="144"/>
      <c r="Y18" s="144"/>
      <c r="Z18" s="144"/>
      <c r="AA18" s="144"/>
      <c r="AB18" s="144"/>
      <c r="AC18" s="49"/>
      <c r="AD18" s="49"/>
      <c r="AE18" s="49"/>
      <c r="AF18" s="46"/>
      <c r="AG18" s="46"/>
      <c r="AH18" s="46"/>
      <c r="AI18" s="46"/>
      <c r="AJ18" s="46"/>
      <c r="AK18" s="46"/>
      <c r="AM18" s="27"/>
      <c r="AN18" s="144"/>
      <c r="AO18" s="144"/>
      <c r="AP18" s="144"/>
      <c r="AQ18" s="144"/>
      <c r="AR18" s="144"/>
      <c r="AS18" s="144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2" t="s">
        <v>120</v>
      </c>
      <c r="C19" s="11"/>
      <c r="D19" s="54"/>
      <c r="E19" s="145">
        <v>124</v>
      </c>
      <c r="F19" s="145">
        <v>5</v>
      </c>
      <c r="G19" s="145">
        <v>28</v>
      </c>
      <c r="H19" s="145">
        <v>106</v>
      </c>
      <c r="I19" s="145">
        <v>382</v>
      </c>
      <c r="J19" s="146">
        <v>0.56000000000000005</v>
      </c>
      <c r="K19" s="46">
        <f>PRODUCT(I19/J19)</f>
        <v>682.14285714285711</v>
      </c>
      <c r="L19" s="147">
        <f>PRODUCT((F19+G19)/E19)</f>
        <v>0.2661290322580645</v>
      </c>
      <c r="M19" s="147">
        <f>PRODUCT(H19/E19)</f>
        <v>0.85483870967741937</v>
      </c>
      <c r="N19" s="147">
        <f>PRODUCT((F19+G19+H19)/E19)</f>
        <v>1.1209677419354838</v>
      </c>
      <c r="O19" s="147">
        <f>PRODUCT(I19/E19)</f>
        <v>3.0806451612903225</v>
      </c>
      <c r="Q19" s="49"/>
      <c r="R19" s="49"/>
      <c r="S19" s="49"/>
      <c r="T19" s="46" t="s">
        <v>50</v>
      </c>
      <c r="U19" s="46"/>
      <c r="V19" s="46"/>
      <c r="W19" s="46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48" t="s">
        <v>52</v>
      </c>
      <c r="C20" s="149"/>
      <c r="D20" s="150"/>
      <c r="E20" s="145">
        <f>PRODUCT(E16+Q16)</f>
        <v>130</v>
      </c>
      <c r="F20" s="145">
        <f>PRODUCT(F16+R16)</f>
        <v>7</v>
      </c>
      <c r="G20" s="145">
        <f>PRODUCT(G16+S16)</f>
        <v>56</v>
      </c>
      <c r="H20" s="145">
        <f>PRODUCT(H16+T16)</f>
        <v>148</v>
      </c>
      <c r="I20" s="145">
        <f>PRODUCT(I16+U16)</f>
        <v>565</v>
      </c>
      <c r="J20" s="146">
        <f>PRODUCT(I20/K20)</f>
        <v>0.60234541577825162</v>
      </c>
      <c r="K20" s="46">
        <f>PRODUCT(K16+W16)</f>
        <v>938</v>
      </c>
      <c r="L20" s="147">
        <f>PRODUCT((F20+G20)/E20)</f>
        <v>0.48461538461538461</v>
      </c>
      <c r="M20" s="147">
        <f>PRODUCT(H20/E20)</f>
        <v>1.1384615384615384</v>
      </c>
      <c r="N20" s="147">
        <f>PRODUCT((F20+G20+H20)/E20)</f>
        <v>1.6230769230769231</v>
      </c>
      <c r="O20" s="147">
        <f>PRODUCT(I20/E20)</f>
        <v>4.3461538461538458</v>
      </c>
      <c r="Q20" s="49"/>
      <c r="R20" s="49"/>
      <c r="S20" s="49"/>
      <c r="T20" s="46" t="s">
        <v>51</v>
      </c>
      <c r="U20" s="46"/>
      <c r="V20" s="4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25" t="s">
        <v>126</v>
      </c>
      <c r="C21" s="151"/>
      <c r="D21" s="152"/>
      <c r="E21" s="145">
        <f>PRODUCT(AA16+AM16)</f>
        <v>5</v>
      </c>
      <c r="F21" s="145">
        <f>PRODUCT(AB16+AN16)</f>
        <v>0</v>
      </c>
      <c r="G21" s="145">
        <f>PRODUCT(AC16+AO16)</f>
        <v>0</v>
      </c>
      <c r="H21" s="145">
        <f>PRODUCT(AD16+AP16)</f>
        <v>9</v>
      </c>
      <c r="I21" s="145">
        <f>PRODUCT(AE16+AQ16)</f>
        <v>29</v>
      </c>
      <c r="J21" s="146">
        <f>PRODUCT(I21/K21)</f>
        <v>0.67441860465116277</v>
      </c>
      <c r="K21" s="22">
        <f>PRODUCT(AG16+AS16)</f>
        <v>43</v>
      </c>
      <c r="L21" s="147">
        <f>PRODUCT((F21+G21)/E21)</f>
        <v>0</v>
      </c>
      <c r="M21" s="147">
        <f>PRODUCT(H21/E21)</f>
        <v>1.8</v>
      </c>
      <c r="N21" s="147">
        <f>PRODUCT((F21+G21+H21)/E21)</f>
        <v>1.8</v>
      </c>
      <c r="O21" s="147">
        <f>PRODUCT(I21/E21)</f>
        <v>5.8</v>
      </c>
      <c r="Q21" s="49"/>
      <c r="R21" s="49"/>
      <c r="S21" s="46"/>
      <c r="T21" s="46" t="s">
        <v>56</v>
      </c>
      <c r="U21" s="22"/>
      <c r="V21" s="22"/>
      <c r="W21" s="46"/>
      <c r="X21" s="46"/>
      <c r="Y21" s="46"/>
      <c r="Z21" s="46"/>
      <c r="AA21" s="46"/>
      <c r="AB21" s="46"/>
      <c r="AC21" s="49"/>
      <c r="AD21" s="49"/>
      <c r="AE21" s="49"/>
      <c r="AF21" s="49"/>
      <c r="AG21" s="49"/>
      <c r="AH21" s="49"/>
      <c r="AI21" s="49"/>
      <c r="AJ21" s="49"/>
      <c r="AK21" s="46"/>
      <c r="AL21" s="22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53" t="s">
        <v>128</v>
      </c>
      <c r="C22" s="125"/>
      <c r="D22" s="154"/>
      <c r="E22" s="145">
        <f>SUM(E19:E21)</f>
        <v>259</v>
      </c>
      <c r="F22" s="145">
        <f t="shared" ref="F22:I22" si="0">SUM(F19:F21)</f>
        <v>12</v>
      </c>
      <c r="G22" s="145">
        <f t="shared" si="0"/>
        <v>84</v>
      </c>
      <c r="H22" s="145">
        <f t="shared" si="0"/>
        <v>263</v>
      </c>
      <c r="I22" s="145">
        <f t="shared" si="0"/>
        <v>976</v>
      </c>
      <c r="J22" s="146">
        <f>PRODUCT(I22/K22)</f>
        <v>0.58684074901219718</v>
      </c>
      <c r="K22" s="46">
        <f>SUM(K19:K21)</f>
        <v>1663.1428571428571</v>
      </c>
      <c r="L22" s="147">
        <f>PRODUCT((F22+G22)/E22)</f>
        <v>0.37065637065637064</v>
      </c>
      <c r="M22" s="147">
        <f>PRODUCT(H22/E22)</f>
        <v>1.0154440154440154</v>
      </c>
      <c r="N22" s="147">
        <f>PRODUCT((F22+G22+H22)/E22)</f>
        <v>1.386100386100386</v>
      </c>
      <c r="O22" s="147">
        <f>PRODUCT(I22/E22)</f>
        <v>3.7683397683397684</v>
      </c>
      <c r="Q22" s="22"/>
      <c r="R22" s="22"/>
      <c r="S22" s="22"/>
      <c r="T22" s="46" t="s">
        <v>59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2"/>
      <c r="F23" s="22"/>
      <c r="G23" s="22"/>
      <c r="H23" s="22"/>
      <c r="I23" s="22"/>
      <c r="J23" s="46"/>
      <c r="K23" s="46"/>
      <c r="L23" s="22"/>
      <c r="M23" s="22"/>
      <c r="N23" s="22"/>
      <c r="O23" s="22"/>
      <c r="P23" s="46"/>
      <c r="Q23" s="46"/>
      <c r="R23" s="46"/>
      <c r="S23" s="46"/>
      <c r="T23" s="49" t="s">
        <v>134</v>
      </c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49"/>
      <c r="AJ178" s="49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49"/>
      <c r="AJ179" s="49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49"/>
      <c r="AJ180" s="49"/>
      <c r="AK180" s="46"/>
      <c r="AL180" s="22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49"/>
      <c r="AJ181" s="49"/>
      <c r="AK181" s="4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49"/>
      <c r="AJ182" s="49"/>
      <c r="AK182" s="46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49"/>
      <c r="AJ183" s="49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49"/>
      <c r="AJ184" s="49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49"/>
      <c r="AJ185" s="49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49"/>
      <c r="AJ186" s="49"/>
      <c r="AK186" s="4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49"/>
      <c r="AJ187" s="49"/>
      <c r="AK187" s="22"/>
      <c r="AL187" s="22"/>
    </row>
    <row r="188" spans="1:57" x14ac:dyDescent="0.25">
      <c r="R188" s="27"/>
      <c r="S188" s="27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49"/>
      <c r="AJ188" s="49"/>
    </row>
    <row r="189" spans="1:57" x14ac:dyDescent="0.25">
      <c r="R189" s="27"/>
      <c r="S189" s="27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49"/>
      <c r="AJ189" s="49"/>
    </row>
    <row r="190" spans="1:57" x14ac:dyDescent="0.25">
      <c r="R190" s="27"/>
      <c r="S190" s="27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49"/>
      <c r="AJ190" s="49"/>
    </row>
    <row r="191" spans="1:57" x14ac:dyDescent="0.25">
      <c r="L191"/>
      <c r="M191"/>
      <c r="N191"/>
      <c r="O191"/>
      <c r="P191"/>
      <c r="R191" s="27"/>
      <c r="S191" s="27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49"/>
      <c r="AJ219" s="49"/>
      <c r="AK219"/>
      <c r="AL219"/>
    </row>
    <row r="220" spans="12:38" x14ac:dyDescent="0.25"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</row>
  </sheetData>
  <sortState ref="B14:AD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9" customWidth="1"/>
    <col min="3" max="3" width="21.5703125" style="80" customWidth="1"/>
    <col min="4" max="4" width="10.5703125" style="95" customWidth="1"/>
    <col min="5" max="5" width="9.28515625" style="95" customWidth="1"/>
    <col min="6" max="6" width="0.7109375" style="27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18" customWidth="1"/>
    <col min="22" max="22" width="9" style="80" customWidth="1"/>
    <col min="23" max="23" width="21" style="95" customWidth="1"/>
    <col min="24" max="24" width="9.7109375" style="80" customWidth="1"/>
    <col min="25" max="30" width="9.140625" style="96"/>
  </cols>
  <sheetData>
    <row r="1" spans="1:30" ht="18.75" x14ac:dyDescent="0.3">
      <c r="A1" s="1"/>
      <c r="B1" s="82" t="s">
        <v>61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13"/>
      <c r="R1" s="113"/>
      <c r="S1" s="113"/>
      <c r="T1" s="113"/>
      <c r="U1" s="113"/>
      <c r="V1" s="83"/>
      <c r="W1" s="84"/>
      <c r="X1" s="78"/>
      <c r="Y1" s="85"/>
      <c r="Z1" s="85"/>
      <c r="AA1" s="85"/>
      <c r="AB1" s="85"/>
      <c r="AC1" s="85"/>
      <c r="AD1" s="85"/>
    </row>
    <row r="2" spans="1:30" x14ac:dyDescent="0.25">
      <c r="A2" s="1"/>
      <c r="B2" s="9" t="s">
        <v>33</v>
      </c>
      <c r="C2" s="5" t="s">
        <v>53</v>
      </c>
      <c r="D2" s="6"/>
      <c r="E2" s="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4"/>
      <c r="R2" s="114"/>
      <c r="S2" s="114"/>
      <c r="T2" s="114"/>
      <c r="U2" s="114"/>
      <c r="V2" s="10"/>
      <c r="W2" s="6"/>
      <c r="X2" s="29"/>
      <c r="Y2" s="85"/>
      <c r="Z2" s="85"/>
      <c r="AA2" s="85"/>
      <c r="AB2" s="85"/>
      <c r="AC2" s="85"/>
      <c r="AD2" s="85"/>
    </row>
    <row r="3" spans="1:30" x14ac:dyDescent="0.25">
      <c r="A3" s="1"/>
      <c r="B3" s="77" t="s">
        <v>62</v>
      </c>
      <c r="C3" s="21" t="s">
        <v>63</v>
      </c>
      <c r="D3" s="73" t="s">
        <v>64</v>
      </c>
      <c r="E3" s="76" t="s">
        <v>1</v>
      </c>
      <c r="F3" s="22"/>
      <c r="G3" s="75" t="s">
        <v>65</v>
      </c>
      <c r="H3" s="72" t="s">
        <v>66</v>
      </c>
      <c r="I3" s="72" t="s">
        <v>31</v>
      </c>
      <c r="J3" s="16" t="s">
        <v>67</v>
      </c>
      <c r="K3" s="74" t="s">
        <v>68</v>
      </c>
      <c r="L3" s="74" t="s">
        <v>69</v>
      </c>
      <c r="M3" s="75" t="s">
        <v>70</v>
      </c>
      <c r="N3" s="75" t="s">
        <v>30</v>
      </c>
      <c r="O3" s="72" t="s">
        <v>71</v>
      </c>
      <c r="P3" s="75" t="s">
        <v>66</v>
      </c>
      <c r="Q3" s="115" t="s">
        <v>16</v>
      </c>
      <c r="R3" s="115">
        <v>1</v>
      </c>
      <c r="S3" s="115">
        <v>2</v>
      </c>
      <c r="T3" s="115">
        <v>3</v>
      </c>
      <c r="U3" s="115" t="s">
        <v>72</v>
      </c>
      <c r="V3" s="16" t="s">
        <v>21</v>
      </c>
      <c r="W3" s="15" t="s">
        <v>73</v>
      </c>
      <c r="X3" s="15" t="s">
        <v>74</v>
      </c>
      <c r="Y3" s="85"/>
      <c r="Z3" s="85"/>
      <c r="AA3" s="85"/>
      <c r="AB3" s="85"/>
      <c r="AC3" s="85"/>
      <c r="AD3" s="85"/>
    </row>
    <row r="4" spans="1:30" x14ac:dyDescent="0.25">
      <c r="A4" s="8"/>
      <c r="B4" s="86" t="s">
        <v>80</v>
      </c>
      <c r="C4" s="87" t="s">
        <v>81</v>
      </c>
      <c r="D4" s="33" t="s">
        <v>77</v>
      </c>
      <c r="E4" s="88" t="s">
        <v>38</v>
      </c>
      <c r="F4" s="89"/>
      <c r="G4" s="31"/>
      <c r="H4" s="90"/>
      <c r="I4" s="31">
        <v>1</v>
      </c>
      <c r="J4" s="91" t="s">
        <v>71</v>
      </c>
      <c r="K4" s="91">
        <v>3</v>
      </c>
      <c r="L4" s="31" t="s">
        <v>83</v>
      </c>
      <c r="M4" s="91">
        <v>1</v>
      </c>
      <c r="N4" s="31"/>
      <c r="O4" s="90">
        <v>1</v>
      </c>
      <c r="P4" s="31">
        <v>1</v>
      </c>
      <c r="Q4" s="116" t="s">
        <v>113</v>
      </c>
      <c r="R4" s="116" t="s">
        <v>116</v>
      </c>
      <c r="S4" s="116" t="s">
        <v>97</v>
      </c>
      <c r="T4" s="116"/>
      <c r="U4" s="116" t="s">
        <v>112</v>
      </c>
      <c r="V4" s="92">
        <v>0.28599999999999998</v>
      </c>
      <c r="W4" s="86" t="s">
        <v>82</v>
      </c>
      <c r="X4" s="31">
        <v>2086</v>
      </c>
      <c r="Y4" s="85"/>
      <c r="Z4" s="85"/>
      <c r="AA4" s="85"/>
      <c r="AB4" s="85"/>
      <c r="AC4" s="85"/>
      <c r="AD4" s="85"/>
    </row>
    <row r="5" spans="1:30" x14ac:dyDescent="0.25">
      <c r="A5" s="8"/>
      <c r="B5" s="86" t="s">
        <v>75</v>
      </c>
      <c r="C5" s="87" t="s">
        <v>76</v>
      </c>
      <c r="D5" s="33" t="s">
        <v>77</v>
      </c>
      <c r="E5" s="88" t="s">
        <v>40</v>
      </c>
      <c r="F5" s="89"/>
      <c r="G5" s="31"/>
      <c r="H5" s="90"/>
      <c r="I5" s="31">
        <v>1</v>
      </c>
      <c r="J5" s="91" t="s">
        <v>71</v>
      </c>
      <c r="K5" s="91">
        <v>2</v>
      </c>
      <c r="L5" s="91"/>
      <c r="M5" s="91">
        <v>1</v>
      </c>
      <c r="N5" s="31"/>
      <c r="O5" s="90"/>
      <c r="P5" s="31"/>
      <c r="Q5" s="116" t="s">
        <v>114</v>
      </c>
      <c r="R5" s="116"/>
      <c r="S5" s="116" t="s">
        <v>117</v>
      </c>
      <c r="T5" s="116" t="s">
        <v>118</v>
      </c>
      <c r="U5" s="116" t="s">
        <v>98</v>
      </c>
      <c r="V5" s="92">
        <v>0.5</v>
      </c>
      <c r="W5" s="86" t="s">
        <v>78</v>
      </c>
      <c r="X5" s="31" t="s">
        <v>79</v>
      </c>
      <c r="Y5" s="85"/>
      <c r="Z5" s="85"/>
      <c r="AA5" s="85"/>
      <c r="AB5" s="85"/>
      <c r="AC5" s="85"/>
      <c r="AD5" s="85"/>
    </row>
    <row r="6" spans="1:30" x14ac:dyDescent="0.25">
      <c r="A6" s="8"/>
      <c r="B6" s="21" t="s">
        <v>7</v>
      </c>
      <c r="C6" s="16"/>
      <c r="D6" s="15"/>
      <c r="E6" s="119"/>
      <c r="F6" s="120"/>
      <c r="G6" s="17"/>
      <c r="H6" s="17"/>
      <c r="I6" s="17">
        <f>SUM(I3:I5)</f>
        <v>2</v>
      </c>
      <c r="J6" s="16"/>
      <c r="K6" s="16"/>
      <c r="L6" s="16"/>
      <c r="M6" s="17">
        <f t="shared" ref="M6" si="0">SUM(M3:M5)</f>
        <v>2</v>
      </c>
      <c r="N6" s="17"/>
      <c r="O6" s="17"/>
      <c r="P6" s="17"/>
      <c r="Q6" s="104" t="s">
        <v>115</v>
      </c>
      <c r="R6" s="104" t="s">
        <v>111</v>
      </c>
      <c r="S6" s="104" t="s">
        <v>132</v>
      </c>
      <c r="T6" s="104" t="s">
        <v>118</v>
      </c>
      <c r="U6" s="104" t="s">
        <v>118</v>
      </c>
      <c r="V6" s="44">
        <v>0.38500000000000001</v>
      </c>
      <c r="W6" s="121"/>
      <c r="X6" s="104"/>
      <c r="Y6" s="85"/>
      <c r="Z6" s="85"/>
      <c r="AA6" s="85"/>
      <c r="AB6" s="85"/>
      <c r="AC6" s="85"/>
      <c r="AD6" s="85"/>
    </row>
    <row r="7" spans="1:30" x14ac:dyDescent="0.25">
      <c r="A7" s="8"/>
      <c r="B7" s="122"/>
      <c r="C7" s="123"/>
      <c r="D7" s="123"/>
      <c r="E7" s="124"/>
      <c r="F7" s="125"/>
      <c r="G7" s="126"/>
      <c r="H7" s="124"/>
      <c r="I7" s="127"/>
      <c r="J7" s="124"/>
      <c r="K7" s="127"/>
      <c r="L7" s="124"/>
      <c r="M7" s="124"/>
      <c r="N7" s="124"/>
      <c r="O7" s="124"/>
      <c r="P7" s="124"/>
      <c r="Q7" s="128"/>
      <c r="R7" s="128"/>
      <c r="S7" s="128"/>
      <c r="T7" s="128"/>
      <c r="U7" s="128"/>
      <c r="V7" s="124"/>
      <c r="W7" s="124"/>
      <c r="X7" s="129"/>
      <c r="Y7" s="85"/>
      <c r="Z7" s="85"/>
      <c r="AA7" s="85"/>
      <c r="AB7" s="85"/>
      <c r="AC7" s="85"/>
      <c r="AD7" s="85"/>
    </row>
    <row r="8" spans="1:30" x14ac:dyDescent="0.25">
      <c r="A8" s="8"/>
      <c r="B8" s="93"/>
      <c r="C8" s="46"/>
      <c r="D8" s="93"/>
      <c r="E8" s="94"/>
      <c r="G8" s="46"/>
      <c r="H8" s="49"/>
      <c r="I8" s="46"/>
      <c r="J8" s="22"/>
      <c r="K8" s="22"/>
      <c r="L8" s="22"/>
      <c r="M8" s="46"/>
      <c r="N8" s="46"/>
      <c r="O8" s="46"/>
      <c r="P8" s="46"/>
      <c r="Q8" s="117"/>
      <c r="R8" s="117"/>
      <c r="S8" s="117"/>
      <c r="T8" s="117"/>
      <c r="U8" s="117"/>
      <c r="V8" s="46"/>
      <c r="W8" s="93"/>
      <c r="X8" s="46"/>
      <c r="Y8" s="85"/>
      <c r="Z8" s="85"/>
      <c r="AA8" s="85"/>
      <c r="AB8" s="85"/>
      <c r="AC8" s="85"/>
      <c r="AD8" s="85"/>
    </row>
    <row r="9" spans="1:30" x14ac:dyDescent="0.25">
      <c r="A9" s="8"/>
      <c r="B9" s="93"/>
      <c r="C9" s="46"/>
      <c r="D9" s="93"/>
      <c r="E9" s="94"/>
      <c r="G9" s="46"/>
      <c r="H9" s="49"/>
      <c r="I9" s="46"/>
      <c r="J9" s="22"/>
      <c r="K9" s="22"/>
      <c r="L9" s="22"/>
      <c r="M9" s="46"/>
      <c r="N9" s="46"/>
      <c r="O9" s="46"/>
      <c r="P9" s="46"/>
      <c r="Q9" s="117"/>
      <c r="R9" s="117"/>
      <c r="S9" s="117"/>
      <c r="T9" s="117"/>
      <c r="U9" s="117"/>
      <c r="V9" s="46"/>
      <c r="W9" s="93"/>
      <c r="X9" s="46"/>
      <c r="Y9" s="85"/>
      <c r="Z9" s="85"/>
      <c r="AA9" s="85"/>
      <c r="AB9" s="85"/>
      <c r="AC9" s="85"/>
      <c r="AD9" s="85"/>
    </row>
    <row r="10" spans="1:30" x14ac:dyDescent="0.25">
      <c r="A10" s="8"/>
      <c r="B10" s="93"/>
      <c r="C10" s="46"/>
      <c r="D10" s="93"/>
      <c r="E10" s="94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117"/>
      <c r="R10" s="117"/>
      <c r="S10" s="117"/>
      <c r="T10" s="117"/>
      <c r="U10" s="117"/>
      <c r="V10" s="46"/>
      <c r="W10" s="93"/>
      <c r="X10" s="46"/>
      <c r="Y10" s="85"/>
      <c r="Z10" s="85"/>
      <c r="AA10" s="85"/>
      <c r="AB10" s="85"/>
      <c r="AC10" s="85"/>
      <c r="AD10" s="85"/>
    </row>
    <row r="11" spans="1:30" x14ac:dyDescent="0.25">
      <c r="A11" s="8"/>
      <c r="B11" s="93"/>
      <c r="C11" s="46"/>
      <c r="D11" s="93"/>
      <c r="E11" s="94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117"/>
      <c r="R11" s="117"/>
      <c r="S11" s="117"/>
      <c r="T11" s="117"/>
      <c r="U11" s="117"/>
      <c r="V11" s="46"/>
      <c r="W11" s="93"/>
      <c r="X11" s="46"/>
      <c r="Y11" s="85"/>
      <c r="Z11" s="85"/>
      <c r="AA11" s="85"/>
      <c r="AB11" s="85"/>
      <c r="AC11" s="85"/>
      <c r="AD11" s="85"/>
    </row>
    <row r="12" spans="1:30" x14ac:dyDescent="0.25">
      <c r="A12" s="8"/>
      <c r="B12" s="93"/>
      <c r="C12" s="46"/>
      <c r="D12" s="93"/>
      <c r="E12" s="94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117"/>
      <c r="R12" s="117"/>
      <c r="S12" s="117"/>
      <c r="T12" s="117"/>
      <c r="U12" s="117"/>
      <c r="V12" s="46"/>
      <c r="W12" s="93"/>
      <c r="X12" s="46"/>
      <c r="Y12" s="85"/>
      <c r="Z12" s="85"/>
      <c r="AA12" s="85"/>
      <c r="AB12" s="85"/>
      <c r="AC12" s="85"/>
      <c r="AD12" s="85"/>
    </row>
    <row r="13" spans="1:30" x14ac:dyDescent="0.25">
      <c r="A13" s="8"/>
      <c r="B13" s="93"/>
      <c r="C13" s="46"/>
      <c r="D13" s="93"/>
      <c r="E13" s="94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17"/>
      <c r="R13" s="117"/>
      <c r="S13" s="117"/>
      <c r="T13" s="117"/>
      <c r="U13" s="117"/>
      <c r="V13" s="46"/>
      <c r="W13" s="93"/>
      <c r="X13" s="46"/>
      <c r="Y13" s="85"/>
      <c r="Z13" s="85"/>
      <c r="AA13" s="85"/>
      <c r="AB13" s="85"/>
      <c r="AC13" s="85"/>
      <c r="AD13" s="85"/>
    </row>
    <row r="14" spans="1:30" x14ac:dyDescent="0.25">
      <c r="A14" s="8"/>
      <c r="B14" s="93"/>
      <c r="C14" s="46"/>
      <c r="D14" s="93"/>
      <c r="E14" s="94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17"/>
      <c r="R14" s="117"/>
      <c r="S14" s="117"/>
      <c r="T14" s="117"/>
      <c r="U14" s="117"/>
      <c r="V14" s="46"/>
      <c r="W14" s="93"/>
      <c r="X14" s="46"/>
      <c r="Y14" s="85"/>
      <c r="Z14" s="85"/>
      <c r="AA14" s="85"/>
      <c r="AB14" s="85"/>
      <c r="AC14" s="85"/>
      <c r="AD14" s="85"/>
    </row>
    <row r="15" spans="1:30" x14ac:dyDescent="0.25">
      <c r="A15" s="8"/>
      <c r="B15" s="93"/>
      <c r="C15" s="46"/>
      <c r="D15" s="93"/>
      <c r="E15" s="94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17"/>
      <c r="R15" s="117"/>
      <c r="S15" s="117"/>
      <c r="T15" s="117"/>
      <c r="U15" s="117"/>
      <c r="V15" s="46"/>
      <c r="W15" s="93"/>
      <c r="X15" s="46"/>
      <c r="Y15" s="85"/>
      <c r="Z15" s="85"/>
      <c r="AA15" s="85"/>
      <c r="AB15" s="85"/>
      <c r="AC15" s="85"/>
      <c r="AD15" s="85"/>
    </row>
    <row r="16" spans="1:30" x14ac:dyDescent="0.25">
      <c r="A16" s="8"/>
      <c r="B16" s="93"/>
      <c r="C16" s="46"/>
      <c r="D16" s="93"/>
      <c r="E16" s="94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17"/>
      <c r="R16" s="117"/>
      <c r="S16" s="117"/>
      <c r="T16" s="117"/>
      <c r="U16" s="117"/>
      <c r="V16" s="46"/>
      <c r="W16" s="93"/>
      <c r="X16" s="46"/>
      <c r="Y16" s="85"/>
      <c r="Z16" s="85"/>
      <c r="AA16" s="85"/>
      <c r="AB16" s="85"/>
      <c r="AC16" s="85"/>
      <c r="AD16" s="85"/>
    </row>
    <row r="17" spans="1:30" x14ac:dyDescent="0.25">
      <c r="A17" s="8"/>
      <c r="B17" s="93"/>
      <c r="C17" s="46"/>
      <c r="D17" s="93"/>
      <c r="E17" s="94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117"/>
      <c r="R17" s="117"/>
      <c r="S17" s="117"/>
      <c r="T17" s="117"/>
      <c r="U17" s="117"/>
      <c r="V17" s="46"/>
      <c r="W17" s="93"/>
      <c r="X17" s="46"/>
      <c r="Y17" s="85"/>
      <c r="Z17" s="85"/>
      <c r="AA17" s="85"/>
      <c r="AB17" s="85"/>
      <c r="AC17" s="85"/>
      <c r="AD17" s="85"/>
    </row>
    <row r="18" spans="1:30" x14ac:dyDescent="0.25">
      <c r="A18" s="8"/>
      <c r="B18" s="93"/>
      <c r="C18" s="46"/>
      <c r="D18" s="93"/>
      <c r="E18" s="94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17"/>
      <c r="R18" s="117"/>
      <c r="S18" s="117"/>
      <c r="T18" s="117"/>
      <c r="U18" s="117"/>
      <c r="V18" s="46"/>
      <c r="W18" s="93"/>
      <c r="X18" s="46"/>
      <c r="Y18" s="85"/>
      <c r="Z18" s="85"/>
      <c r="AA18" s="85"/>
      <c r="AB18" s="85"/>
      <c r="AC18" s="85"/>
      <c r="AD18" s="85"/>
    </row>
    <row r="19" spans="1:30" x14ac:dyDescent="0.25">
      <c r="A19" s="8"/>
      <c r="B19" s="93"/>
      <c r="C19" s="46"/>
      <c r="D19" s="93"/>
      <c r="E19" s="94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17"/>
      <c r="R19" s="117"/>
      <c r="S19" s="117"/>
      <c r="T19" s="117"/>
      <c r="U19" s="117"/>
      <c r="V19" s="46"/>
      <c r="W19" s="93"/>
      <c r="X19" s="46"/>
      <c r="Y19" s="85"/>
      <c r="Z19" s="85"/>
      <c r="AA19" s="85"/>
      <c r="AB19" s="85"/>
      <c r="AC19" s="85"/>
      <c r="AD19" s="85"/>
    </row>
    <row r="20" spans="1:30" x14ac:dyDescent="0.25">
      <c r="A20" s="8"/>
      <c r="B20" s="93"/>
      <c r="C20" s="46"/>
      <c r="D20" s="93"/>
      <c r="E20" s="94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17"/>
      <c r="R20" s="117"/>
      <c r="S20" s="117"/>
      <c r="T20" s="117"/>
      <c r="U20" s="117"/>
      <c r="V20" s="46"/>
      <c r="W20" s="93"/>
      <c r="X20" s="46"/>
      <c r="Y20" s="85"/>
      <c r="Z20" s="85"/>
      <c r="AA20" s="85"/>
      <c r="AB20" s="85"/>
      <c r="AC20" s="85"/>
      <c r="AD20" s="85"/>
    </row>
    <row r="21" spans="1:30" x14ac:dyDescent="0.25">
      <c r="A21" s="8"/>
      <c r="B21" s="93"/>
      <c r="C21" s="46"/>
      <c r="D21" s="93"/>
      <c r="E21" s="94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17"/>
      <c r="R21" s="117"/>
      <c r="S21" s="117"/>
      <c r="T21" s="117"/>
      <c r="U21" s="117"/>
      <c r="V21" s="46"/>
      <c r="W21" s="93"/>
      <c r="X21" s="46"/>
      <c r="Y21" s="85"/>
      <c r="Z21" s="85"/>
      <c r="AA21" s="85"/>
      <c r="AB21" s="85"/>
      <c r="AC21" s="85"/>
      <c r="AD21" s="85"/>
    </row>
    <row r="22" spans="1:30" x14ac:dyDescent="0.25">
      <c r="A22" s="8"/>
      <c r="B22" s="93"/>
      <c r="C22" s="46"/>
      <c r="D22" s="93"/>
      <c r="E22" s="94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17"/>
      <c r="R22" s="117"/>
      <c r="S22" s="117"/>
      <c r="T22" s="117"/>
      <c r="U22" s="117"/>
      <c r="V22" s="46"/>
      <c r="W22" s="93"/>
      <c r="X22" s="46"/>
      <c r="Y22" s="85"/>
      <c r="Z22" s="85"/>
      <c r="AA22" s="85"/>
      <c r="AB22" s="85"/>
      <c r="AC22" s="85"/>
      <c r="AD22" s="85"/>
    </row>
    <row r="23" spans="1:30" x14ac:dyDescent="0.25">
      <c r="A23" s="8"/>
      <c r="B23" s="93"/>
      <c r="C23" s="46"/>
      <c r="D23" s="93"/>
      <c r="E23" s="94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17"/>
      <c r="R23" s="117"/>
      <c r="S23" s="117"/>
      <c r="T23" s="117"/>
      <c r="U23" s="117"/>
      <c r="V23" s="46"/>
      <c r="W23" s="93"/>
      <c r="X23" s="46"/>
      <c r="Y23" s="85"/>
      <c r="Z23" s="85"/>
      <c r="AA23" s="85"/>
      <c r="AB23" s="85"/>
      <c r="AC23" s="85"/>
      <c r="AD23" s="85"/>
    </row>
    <row r="24" spans="1:30" x14ac:dyDescent="0.25">
      <c r="A24" s="8"/>
      <c r="B24" s="93"/>
      <c r="C24" s="46"/>
      <c r="D24" s="93"/>
      <c r="E24" s="94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17"/>
      <c r="R24" s="117"/>
      <c r="S24" s="117"/>
      <c r="T24" s="117"/>
      <c r="U24" s="117"/>
      <c r="V24" s="46"/>
      <c r="W24" s="93"/>
      <c r="X24" s="46"/>
      <c r="Y24" s="85"/>
      <c r="Z24" s="85"/>
      <c r="AA24" s="85"/>
      <c r="AB24" s="85"/>
      <c r="AC24" s="85"/>
      <c r="AD24" s="85"/>
    </row>
    <row r="25" spans="1:30" x14ac:dyDescent="0.25">
      <c r="A25" s="8"/>
      <c r="B25" s="93"/>
      <c r="C25" s="46"/>
      <c r="D25" s="93"/>
      <c r="E25" s="94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17"/>
      <c r="R25" s="117"/>
      <c r="S25" s="117"/>
      <c r="T25" s="117"/>
      <c r="U25" s="117"/>
      <c r="V25" s="46"/>
      <c r="W25" s="93"/>
      <c r="X25" s="46"/>
      <c r="Y25" s="85"/>
      <c r="Z25" s="85"/>
      <c r="AA25" s="85"/>
      <c r="AB25" s="85"/>
      <c r="AC25" s="85"/>
      <c r="AD25" s="85"/>
    </row>
    <row r="26" spans="1:30" x14ac:dyDescent="0.25">
      <c r="A26" s="8"/>
      <c r="B26" s="93"/>
      <c r="C26" s="46"/>
      <c r="D26" s="93"/>
      <c r="E26" s="94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17"/>
      <c r="R26" s="117"/>
      <c r="S26" s="117"/>
      <c r="T26" s="117"/>
      <c r="U26" s="117"/>
      <c r="V26" s="46"/>
      <c r="W26" s="93"/>
      <c r="X26" s="46"/>
      <c r="Y26" s="85"/>
      <c r="Z26" s="85"/>
      <c r="AA26" s="85"/>
      <c r="AB26" s="85"/>
      <c r="AC26" s="85"/>
      <c r="AD26" s="85"/>
    </row>
    <row r="27" spans="1:30" x14ac:dyDescent="0.25">
      <c r="A27" s="8"/>
      <c r="B27" s="93"/>
      <c r="C27" s="46"/>
      <c r="D27" s="93"/>
      <c r="E27" s="94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17"/>
      <c r="R27" s="117"/>
      <c r="S27" s="117"/>
      <c r="T27" s="117"/>
      <c r="U27" s="117"/>
      <c r="V27" s="46"/>
      <c r="W27" s="93"/>
      <c r="X27" s="46"/>
      <c r="Y27" s="85"/>
      <c r="Z27" s="85"/>
      <c r="AA27" s="85"/>
      <c r="AB27" s="85"/>
      <c r="AC27" s="85"/>
      <c r="AD27" s="85"/>
    </row>
    <row r="28" spans="1:30" x14ac:dyDescent="0.25">
      <c r="A28" s="8"/>
      <c r="B28" s="93"/>
      <c r="C28" s="46"/>
      <c r="D28" s="93"/>
      <c r="E28" s="94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17"/>
      <c r="R28" s="117"/>
      <c r="S28" s="117"/>
      <c r="T28" s="117"/>
      <c r="U28" s="117"/>
      <c r="V28" s="46"/>
      <c r="W28" s="93"/>
      <c r="X28" s="46"/>
      <c r="Y28" s="85"/>
      <c r="Z28" s="85"/>
      <c r="AA28" s="85"/>
      <c r="AB28" s="85"/>
      <c r="AC28" s="85"/>
      <c r="AD28" s="85"/>
    </row>
    <row r="29" spans="1:30" x14ac:dyDescent="0.25">
      <c r="A29" s="8"/>
      <c r="B29" s="93"/>
      <c r="C29" s="46"/>
      <c r="D29" s="93"/>
      <c r="E29" s="94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17"/>
      <c r="R29" s="117"/>
      <c r="S29" s="117"/>
      <c r="T29" s="117"/>
      <c r="U29" s="117"/>
      <c r="V29" s="46"/>
      <c r="W29" s="93"/>
      <c r="X29" s="46"/>
      <c r="Y29" s="85"/>
      <c r="Z29" s="85"/>
      <c r="AA29" s="85"/>
      <c r="AB29" s="85"/>
      <c r="AC29" s="85"/>
      <c r="AD29" s="85"/>
    </row>
    <row r="30" spans="1:30" x14ac:dyDescent="0.25">
      <c r="A30" s="8"/>
      <c r="B30" s="93"/>
      <c r="C30" s="46"/>
      <c r="D30" s="93"/>
      <c r="E30" s="94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17"/>
      <c r="R30" s="117"/>
      <c r="S30" s="117"/>
      <c r="T30" s="117"/>
      <c r="U30" s="117"/>
      <c r="V30" s="46"/>
      <c r="W30" s="93"/>
      <c r="X30" s="46"/>
      <c r="Y30" s="85"/>
      <c r="Z30" s="85"/>
      <c r="AA30" s="85"/>
      <c r="AB30" s="85"/>
      <c r="AC30" s="85"/>
      <c r="AD30" s="85"/>
    </row>
    <row r="31" spans="1:30" x14ac:dyDescent="0.25">
      <c r="A31" s="8"/>
      <c r="B31" s="93"/>
      <c r="C31" s="46"/>
      <c r="D31" s="93"/>
      <c r="E31" s="94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17"/>
      <c r="R31" s="117"/>
      <c r="S31" s="117"/>
      <c r="T31" s="117"/>
      <c r="U31" s="117"/>
      <c r="V31" s="46"/>
      <c r="W31" s="93"/>
      <c r="X31" s="46"/>
      <c r="Y31" s="85"/>
      <c r="Z31" s="85"/>
      <c r="AA31" s="85"/>
      <c r="AB31" s="85"/>
      <c r="AC31" s="85"/>
      <c r="AD31" s="85"/>
    </row>
    <row r="32" spans="1:30" x14ac:dyDescent="0.25">
      <c r="A32" s="8"/>
      <c r="B32" s="93"/>
      <c r="C32" s="46"/>
      <c r="D32" s="93"/>
      <c r="E32" s="94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17"/>
      <c r="R32" s="117"/>
      <c r="S32" s="117"/>
      <c r="T32" s="117"/>
      <c r="U32" s="117"/>
      <c r="V32" s="46"/>
      <c r="W32" s="93"/>
      <c r="X32" s="46"/>
      <c r="Y32" s="85"/>
      <c r="Z32" s="85"/>
      <c r="AA32" s="85"/>
      <c r="AB32" s="85"/>
      <c r="AC32" s="85"/>
      <c r="AD32" s="85"/>
    </row>
    <row r="33" spans="1:30" x14ac:dyDescent="0.25">
      <c r="A33" s="8"/>
      <c r="B33" s="93"/>
      <c r="C33" s="46"/>
      <c r="D33" s="93"/>
      <c r="E33" s="94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17"/>
      <c r="R33" s="117"/>
      <c r="S33" s="117"/>
      <c r="T33" s="117"/>
      <c r="U33" s="117"/>
      <c r="V33" s="46"/>
      <c r="W33" s="93"/>
      <c r="X33" s="46"/>
      <c r="Y33" s="85"/>
      <c r="Z33" s="85"/>
      <c r="AA33" s="85"/>
      <c r="AB33" s="85"/>
      <c r="AC33" s="85"/>
      <c r="AD33" s="85"/>
    </row>
    <row r="34" spans="1:30" x14ac:dyDescent="0.25">
      <c r="A34" s="8"/>
      <c r="B34" s="93"/>
      <c r="C34" s="46"/>
      <c r="D34" s="93"/>
      <c r="E34" s="94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17"/>
      <c r="R34" s="117"/>
      <c r="S34" s="117"/>
      <c r="T34" s="117"/>
      <c r="U34" s="117"/>
      <c r="V34" s="46"/>
      <c r="W34" s="93"/>
      <c r="X34" s="46"/>
      <c r="Y34" s="85"/>
      <c r="Z34" s="85"/>
      <c r="AA34" s="85"/>
      <c r="AB34" s="85"/>
      <c r="AC34" s="85"/>
      <c r="AD34" s="85"/>
    </row>
    <row r="35" spans="1:30" x14ac:dyDescent="0.25">
      <c r="A35" s="8"/>
      <c r="B35" s="93"/>
      <c r="C35" s="46"/>
      <c r="D35" s="93"/>
      <c r="E35" s="94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17"/>
      <c r="R35" s="117"/>
      <c r="S35" s="117"/>
      <c r="T35" s="117"/>
      <c r="U35" s="117"/>
      <c r="V35" s="46"/>
      <c r="W35" s="93"/>
      <c r="X35" s="46"/>
      <c r="Y35" s="85"/>
      <c r="Z35" s="85"/>
      <c r="AA35" s="85"/>
      <c r="AB35" s="85"/>
      <c r="AC35" s="85"/>
      <c r="AD35" s="85"/>
    </row>
    <row r="36" spans="1:30" x14ac:dyDescent="0.25">
      <c r="A36" s="8"/>
      <c r="B36" s="93"/>
      <c r="C36" s="46"/>
      <c r="D36" s="93"/>
      <c r="E36" s="94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17"/>
      <c r="R36" s="117"/>
      <c r="S36" s="117"/>
      <c r="T36" s="117"/>
      <c r="U36" s="117"/>
      <c r="V36" s="46"/>
      <c r="W36" s="93"/>
      <c r="X36" s="46"/>
      <c r="Y36" s="85"/>
      <c r="Z36" s="85"/>
      <c r="AA36" s="85"/>
      <c r="AB36" s="85"/>
      <c r="AC36" s="85"/>
      <c r="AD36" s="85"/>
    </row>
    <row r="37" spans="1:30" x14ac:dyDescent="0.25">
      <c r="A37" s="8"/>
      <c r="B37" s="93"/>
      <c r="C37" s="46"/>
      <c r="D37" s="93"/>
      <c r="E37" s="94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17"/>
      <c r="R37" s="117"/>
      <c r="S37" s="117"/>
      <c r="T37" s="117"/>
      <c r="U37" s="117"/>
      <c r="V37" s="46"/>
      <c r="W37" s="93"/>
      <c r="X37" s="46"/>
      <c r="Y37" s="85"/>
      <c r="Z37" s="85"/>
      <c r="AA37" s="85"/>
      <c r="AB37" s="85"/>
      <c r="AC37" s="85"/>
      <c r="AD37" s="85"/>
    </row>
    <row r="38" spans="1:30" x14ac:dyDescent="0.25">
      <c r="A38" s="8"/>
      <c r="B38" s="93"/>
      <c r="C38" s="46"/>
      <c r="D38" s="93"/>
      <c r="E38" s="94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17"/>
      <c r="R38" s="117"/>
      <c r="S38" s="117"/>
      <c r="T38" s="117"/>
      <c r="U38" s="117"/>
      <c r="V38" s="46"/>
      <c r="W38" s="93"/>
      <c r="X38" s="46"/>
      <c r="Y38" s="85"/>
      <c r="Z38" s="85"/>
      <c r="AA38" s="85"/>
      <c r="AB38" s="85"/>
      <c r="AC38" s="85"/>
      <c r="AD38" s="85"/>
    </row>
    <row r="39" spans="1:30" x14ac:dyDescent="0.25">
      <c r="A39" s="8"/>
      <c r="B39" s="93"/>
      <c r="C39" s="46"/>
      <c r="D39" s="93"/>
      <c r="E39" s="94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17"/>
      <c r="R39" s="117"/>
      <c r="S39" s="117"/>
      <c r="T39" s="117"/>
      <c r="U39" s="117"/>
      <c r="V39" s="46"/>
      <c r="W39" s="93"/>
      <c r="X39" s="46"/>
      <c r="Y39" s="85"/>
      <c r="Z39" s="85"/>
      <c r="AA39" s="85"/>
      <c r="AB39" s="85"/>
      <c r="AC39" s="85"/>
      <c r="AD39" s="85"/>
    </row>
    <row r="40" spans="1:30" x14ac:dyDescent="0.25">
      <c r="A40" s="8"/>
      <c r="B40" s="93"/>
      <c r="C40" s="46"/>
      <c r="D40" s="93"/>
      <c r="E40" s="94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17"/>
      <c r="R40" s="117"/>
      <c r="S40" s="117"/>
      <c r="T40" s="117"/>
      <c r="U40" s="117"/>
      <c r="V40" s="46"/>
      <c r="W40" s="93"/>
      <c r="X40" s="46"/>
      <c r="Y40" s="85"/>
      <c r="Z40" s="85"/>
      <c r="AA40" s="85"/>
      <c r="AB40" s="85"/>
      <c r="AC40" s="85"/>
      <c r="AD40" s="85"/>
    </row>
    <row r="41" spans="1:30" x14ac:dyDescent="0.25">
      <c r="A41" s="8"/>
      <c r="B41" s="93"/>
      <c r="C41" s="46"/>
      <c r="D41" s="93"/>
      <c r="E41" s="94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117"/>
      <c r="R41" s="117"/>
      <c r="S41" s="117"/>
      <c r="T41" s="117"/>
      <c r="U41" s="117"/>
      <c r="V41" s="46"/>
      <c r="W41" s="93"/>
      <c r="X41" s="46"/>
      <c r="Y41" s="85"/>
      <c r="Z41" s="85"/>
      <c r="AA41" s="85"/>
      <c r="AB41" s="85"/>
      <c r="AC41" s="85"/>
      <c r="AD41" s="85"/>
    </row>
    <row r="42" spans="1:30" x14ac:dyDescent="0.25">
      <c r="A42" s="8"/>
      <c r="B42" s="93"/>
      <c r="C42" s="46"/>
      <c r="D42" s="93"/>
      <c r="E42" s="94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117"/>
      <c r="R42" s="117"/>
      <c r="S42" s="117"/>
      <c r="T42" s="117"/>
      <c r="U42" s="117"/>
      <c r="V42" s="46"/>
      <c r="W42" s="93"/>
      <c r="X42" s="46"/>
      <c r="Y42" s="85"/>
      <c r="Z42" s="85"/>
      <c r="AA42" s="85"/>
      <c r="AB42" s="85"/>
      <c r="AC42" s="85"/>
      <c r="AD42" s="85"/>
    </row>
    <row r="43" spans="1:30" x14ac:dyDescent="0.25">
      <c r="A43" s="8"/>
      <c r="B43" s="93"/>
      <c r="C43" s="46"/>
      <c r="D43" s="93"/>
      <c r="E43" s="94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117"/>
      <c r="R43" s="117"/>
      <c r="S43" s="117"/>
      <c r="T43" s="117"/>
      <c r="U43" s="117"/>
      <c r="V43" s="46"/>
      <c r="W43" s="93"/>
      <c r="X43" s="46"/>
      <c r="Y43" s="85"/>
      <c r="Z43" s="85"/>
      <c r="AA43" s="85"/>
      <c r="AB43" s="85"/>
      <c r="AC43" s="85"/>
      <c r="AD43" s="85"/>
    </row>
    <row r="44" spans="1:30" x14ac:dyDescent="0.25">
      <c r="A44" s="8"/>
      <c r="B44" s="93"/>
      <c r="C44" s="46"/>
      <c r="D44" s="93"/>
      <c r="E44" s="94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117"/>
      <c r="R44" s="117"/>
      <c r="S44" s="117"/>
      <c r="T44" s="117"/>
      <c r="U44" s="117"/>
      <c r="V44" s="46"/>
      <c r="W44" s="93"/>
      <c r="X44" s="46"/>
      <c r="Y44" s="85"/>
      <c r="Z44" s="85"/>
      <c r="AA44" s="85"/>
      <c r="AB44" s="85"/>
      <c r="AC44" s="85"/>
      <c r="AD44" s="85"/>
    </row>
    <row r="45" spans="1:30" x14ac:dyDescent="0.25">
      <c r="A45" s="8"/>
      <c r="B45" s="93"/>
      <c r="C45" s="46"/>
      <c r="D45" s="93"/>
      <c r="E45" s="94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117"/>
      <c r="R45" s="117"/>
      <c r="S45" s="117"/>
      <c r="T45" s="117"/>
      <c r="U45" s="117"/>
      <c r="V45" s="46"/>
      <c r="W45" s="93"/>
      <c r="X45" s="46"/>
      <c r="Y45" s="85"/>
      <c r="Z45" s="85"/>
      <c r="AA45" s="85"/>
      <c r="AB45" s="85"/>
      <c r="AC45" s="85"/>
      <c r="AD45" s="85"/>
    </row>
    <row r="46" spans="1:30" x14ac:dyDescent="0.25">
      <c r="A46" s="8"/>
      <c r="B46" s="93"/>
      <c r="C46" s="46"/>
      <c r="D46" s="93"/>
      <c r="E46" s="94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117"/>
      <c r="R46" s="117"/>
      <c r="S46" s="117"/>
      <c r="T46" s="117"/>
      <c r="U46" s="117"/>
      <c r="V46" s="46"/>
      <c r="W46" s="93"/>
      <c r="X46" s="46"/>
      <c r="Y46" s="85"/>
      <c r="Z46" s="85"/>
      <c r="AA46" s="85"/>
      <c r="AB46" s="85"/>
      <c r="AC46" s="85"/>
      <c r="AD46" s="85"/>
    </row>
    <row r="47" spans="1:30" x14ac:dyDescent="0.25">
      <c r="A47" s="8"/>
      <c r="B47" s="93"/>
      <c r="C47" s="46"/>
      <c r="D47" s="93"/>
      <c r="E47" s="94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117"/>
      <c r="R47" s="117"/>
      <c r="S47" s="117"/>
      <c r="T47" s="117"/>
      <c r="U47" s="117"/>
      <c r="V47" s="46"/>
      <c r="W47" s="93"/>
      <c r="X47" s="46"/>
      <c r="Y47" s="85"/>
      <c r="Z47" s="85"/>
      <c r="AA47" s="85"/>
      <c r="AB47" s="85"/>
      <c r="AC47" s="85"/>
      <c r="AD47" s="85"/>
    </row>
    <row r="48" spans="1:30" x14ac:dyDescent="0.25">
      <c r="A48" s="8"/>
      <c r="B48" s="93"/>
      <c r="C48" s="46"/>
      <c r="D48" s="93"/>
      <c r="E48" s="94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117"/>
      <c r="R48" s="117"/>
      <c r="S48" s="117"/>
      <c r="T48" s="117"/>
      <c r="U48" s="117"/>
      <c r="V48" s="46"/>
      <c r="W48" s="93"/>
      <c r="X48" s="46"/>
      <c r="Y48" s="85"/>
      <c r="Z48" s="85"/>
      <c r="AA48" s="85"/>
      <c r="AB48" s="85"/>
      <c r="AC48" s="85"/>
      <c r="AD48" s="85"/>
    </row>
    <row r="49" spans="1:30" x14ac:dyDescent="0.25">
      <c r="A49" s="8"/>
      <c r="B49" s="93"/>
      <c r="C49" s="46"/>
      <c r="D49" s="93"/>
      <c r="E49" s="94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117"/>
      <c r="R49" s="117"/>
      <c r="S49" s="117"/>
      <c r="T49" s="117"/>
      <c r="U49" s="117"/>
      <c r="V49" s="46"/>
      <c r="W49" s="93"/>
      <c r="X49" s="46"/>
      <c r="Y49" s="85"/>
      <c r="Z49" s="85"/>
      <c r="AA49" s="85"/>
      <c r="AB49" s="85"/>
      <c r="AC49" s="85"/>
      <c r="AD49" s="85"/>
    </row>
    <row r="50" spans="1:30" x14ac:dyDescent="0.25">
      <c r="A50" s="8"/>
      <c r="B50" s="93"/>
      <c r="C50" s="46"/>
      <c r="D50" s="93"/>
      <c r="E50" s="94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117"/>
      <c r="R50" s="117"/>
      <c r="S50" s="117"/>
      <c r="T50" s="117"/>
      <c r="U50" s="117"/>
      <c r="V50" s="46"/>
      <c r="W50" s="93"/>
      <c r="X50" s="46"/>
      <c r="Y50" s="85"/>
      <c r="Z50" s="85"/>
      <c r="AA50" s="85"/>
      <c r="AB50" s="85"/>
      <c r="AC50" s="85"/>
      <c r="AD50" s="85"/>
    </row>
    <row r="51" spans="1:30" x14ac:dyDescent="0.25">
      <c r="A51" s="8"/>
      <c r="B51" s="93"/>
      <c r="C51" s="46"/>
      <c r="D51" s="93"/>
      <c r="E51" s="94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117"/>
      <c r="R51" s="117"/>
      <c r="S51" s="117"/>
      <c r="T51" s="117"/>
      <c r="U51" s="117"/>
      <c r="V51" s="46"/>
      <c r="W51" s="93"/>
      <c r="X51" s="46"/>
      <c r="Y51" s="85"/>
      <c r="Z51" s="85"/>
      <c r="AA51" s="85"/>
      <c r="AB51" s="85"/>
      <c r="AC51" s="85"/>
      <c r="AD51" s="85"/>
    </row>
    <row r="52" spans="1:30" x14ac:dyDescent="0.25">
      <c r="A52" s="8"/>
      <c r="B52" s="93"/>
      <c r="C52" s="46"/>
      <c r="D52" s="93"/>
      <c r="E52" s="94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117"/>
      <c r="R52" s="117"/>
      <c r="S52" s="117"/>
      <c r="T52" s="117"/>
      <c r="U52" s="117"/>
      <c r="V52" s="46"/>
      <c r="W52" s="93"/>
      <c r="X52" s="46"/>
      <c r="Y52" s="85"/>
      <c r="Z52" s="85"/>
      <c r="AA52" s="85"/>
      <c r="AB52" s="85"/>
      <c r="AC52" s="85"/>
      <c r="AD52" s="85"/>
    </row>
    <row r="53" spans="1:30" x14ac:dyDescent="0.25">
      <c r="A53" s="8"/>
      <c r="B53" s="93"/>
      <c r="C53" s="46"/>
      <c r="D53" s="93"/>
      <c r="E53" s="94"/>
      <c r="G53" s="46"/>
      <c r="H53" s="49"/>
      <c r="I53" s="46"/>
      <c r="J53" s="22"/>
      <c r="K53" s="22"/>
      <c r="L53" s="22"/>
      <c r="M53" s="46"/>
      <c r="N53" s="46"/>
      <c r="O53" s="46"/>
      <c r="P53" s="46"/>
      <c r="Q53" s="117"/>
      <c r="R53" s="117"/>
      <c r="S53" s="117"/>
      <c r="T53" s="117"/>
      <c r="U53" s="117"/>
      <c r="V53" s="46"/>
      <c r="W53" s="93"/>
      <c r="X53" s="46"/>
      <c r="Y53" s="85"/>
      <c r="Z53" s="85"/>
      <c r="AA53" s="85"/>
      <c r="AB53" s="85"/>
      <c r="AC53" s="85"/>
      <c r="AD53" s="85"/>
    </row>
    <row r="54" spans="1:30" x14ac:dyDescent="0.25">
      <c r="A54" s="8"/>
      <c r="B54" s="93"/>
      <c r="C54" s="46"/>
      <c r="D54" s="93"/>
      <c r="E54" s="94"/>
      <c r="G54" s="46"/>
      <c r="H54" s="49"/>
      <c r="I54" s="46"/>
      <c r="J54" s="22"/>
      <c r="K54" s="22"/>
      <c r="L54" s="22"/>
      <c r="M54" s="46"/>
      <c r="N54" s="46"/>
      <c r="O54" s="46"/>
      <c r="P54" s="46"/>
      <c r="Q54" s="117"/>
      <c r="R54" s="117"/>
      <c r="S54" s="117"/>
      <c r="T54" s="117"/>
      <c r="U54" s="117"/>
      <c r="V54" s="46"/>
      <c r="W54" s="93"/>
      <c r="X54" s="46"/>
      <c r="Y54" s="85"/>
      <c r="Z54" s="85"/>
      <c r="AA54" s="85"/>
      <c r="AB54" s="85"/>
      <c r="AC54" s="85"/>
      <c r="AD54" s="85"/>
    </row>
    <row r="55" spans="1:30" x14ac:dyDescent="0.25">
      <c r="A55" s="8"/>
      <c r="B55" s="93"/>
      <c r="C55" s="46"/>
      <c r="D55" s="93"/>
      <c r="E55" s="94"/>
      <c r="G55" s="46"/>
      <c r="H55" s="49"/>
      <c r="I55" s="46"/>
      <c r="J55" s="22"/>
      <c r="K55" s="22"/>
      <c r="L55" s="22"/>
      <c r="M55" s="46"/>
      <c r="N55" s="46"/>
      <c r="O55" s="46"/>
      <c r="P55" s="46"/>
      <c r="Q55" s="117"/>
      <c r="R55" s="117"/>
      <c r="S55" s="117"/>
      <c r="T55" s="117"/>
      <c r="U55" s="117"/>
      <c r="V55" s="46"/>
      <c r="W55" s="93"/>
      <c r="X55" s="46"/>
      <c r="Y55" s="85"/>
      <c r="Z55" s="85"/>
      <c r="AA55" s="85"/>
      <c r="AB55" s="85"/>
      <c r="AC55" s="85"/>
      <c r="AD55" s="85"/>
    </row>
    <row r="56" spans="1:30" x14ac:dyDescent="0.25">
      <c r="A56" s="8"/>
      <c r="B56" s="93"/>
      <c r="C56" s="46"/>
      <c r="D56" s="93"/>
      <c r="E56" s="94"/>
      <c r="G56" s="46"/>
      <c r="H56" s="49"/>
      <c r="I56" s="46"/>
      <c r="J56" s="22"/>
      <c r="K56" s="22"/>
      <c r="L56" s="22"/>
      <c r="M56" s="46"/>
      <c r="N56" s="46"/>
      <c r="O56" s="46"/>
      <c r="P56" s="46"/>
      <c r="Q56" s="117"/>
      <c r="R56" s="117"/>
      <c r="S56" s="117"/>
      <c r="T56" s="117"/>
      <c r="U56" s="117"/>
      <c r="V56" s="46"/>
      <c r="W56" s="93"/>
      <c r="X56" s="46"/>
      <c r="Y56" s="85"/>
      <c r="Z56" s="85"/>
      <c r="AA56" s="85"/>
      <c r="AB56" s="85"/>
      <c r="AC56" s="85"/>
      <c r="AD56" s="85"/>
    </row>
    <row r="57" spans="1:30" x14ac:dyDescent="0.25">
      <c r="A57" s="8"/>
      <c r="B57" s="93"/>
      <c r="C57" s="46"/>
      <c r="D57" s="93"/>
      <c r="E57" s="94"/>
      <c r="G57" s="46"/>
      <c r="H57" s="49"/>
      <c r="I57" s="46"/>
      <c r="J57" s="22"/>
      <c r="K57" s="22"/>
      <c r="L57" s="22"/>
      <c r="M57" s="46"/>
      <c r="N57" s="46"/>
      <c r="O57" s="46"/>
      <c r="P57" s="46"/>
      <c r="Q57" s="117"/>
      <c r="R57" s="117"/>
      <c r="S57" s="117"/>
      <c r="T57" s="117"/>
      <c r="U57" s="117"/>
      <c r="V57" s="46"/>
      <c r="W57" s="93"/>
      <c r="X57" s="46"/>
      <c r="Y57" s="85"/>
      <c r="Z57" s="85"/>
      <c r="AA57" s="85"/>
      <c r="AB57" s="85"/>
      <c r="AC57" s="85"/>
      <c r="AD57" s="85"/>
    </row>
    <row r="58" spans="1:30" x14ac:dyDescent="0.25">
      <c r="A58" s="8"/>
      <c r="B58" s="93"/>
      <c r="C58" s="46"/>
      <c r="D58" s="93"/>
      <c r="E58" s="94"/>
      <c r="G58" s="46"/>
      <c r="H58" s="49"/>
      <c r="I58" s="46"/>
      <c r="J58" s="22"/>
      <c r="K58" s="22"/>
      <c r="L58" s="22"/>
      <c r="M58" s="46"/>
      <c r="N58" s="46"/>
      <c r="O58" s="46"/>
      <c r="P58" s="46"/>
      <c r="Q58" s="117"/>
      <c r="R58" s="117"/>
      <c r="S58" s="117"/>
      <c r="T58" s="117"/>
      <c r="U58" s="117"/>
      <c r="V58" s="46"/>
      <c r="W58" s="93"/>
      <c r="X58" s="46"/>
      <c r="Y58" s="85"/>
      <c r="Z58" s="85"/>
      <c r="AA58" s="85"/>
      <c r="AB58" s="85"/>
      <c r="AC58" s="85"/>
      <c r="AD58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2020-09-21T17:52:57Z</dcterms:modified>
</cp:coreProperties>
</file>