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V12" i="2" l="1"/>
  <c r="O15" i="2" l="1"/>
  <c r="N15" i="2"/>
  <c r="M15" i="2"/>
  <c r="L15" i="2"/>
  <c r="K15" i="2"/>
  <c r="AS12" i="2"/>
  <c r="AQ12" i="2"/>
  <c r="AR12" i="2" s="1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N16" i="2" l="1"/>
  <c r="M16" i="2"/>
  <c r="L16" i="2"/>
  <c r="J12" i="2"/>
  <c r="J16" i="2"/>
  <c r="O16" i="2"/>
  <c r="K17" i="2"/>
  <c r="K18" i="2" s="1"/>
  <c r="J18" i="2" s="1"/>
  <c r="F17" i="2"/>
  <c r="H17" i="2"/>
  <c r="M17" i="2" s="1"/>
  <c r="O18" i="2"/>
  <c r="J17" i="2"/>
  <c r="O17" i="2"/>
  <c r="L17" i="2"/>
  <c r="AF12" i="2"/>
  <c r="M23" i="1"/>
  <c r="L23" i="1"/>
  <c r="K23" i="1"/>
  <c r="H18" i="2" l="1"/>
  <c r="M18" i="2" s="1"/>
  <c r="N17" i="2"/>
  <c r="F18" i="2"/>
  <c r="AQ16" i="1"/>
  <c r="AP16" i="1"/>
  <c r="AO16" i="1"/>
  <c r="AN16" i="1"/>
  <c r="AM16" i="1"/>
  <c r="AL16" i="1"/>
  <c r="Y16" i="1"/>
  <c r="X16" i="1"/>
  <c r="W16" i="1"/>
  <c r="V16" i="1"/>
  <c r="U16" i="1"/>
  <c r="O16" i="1"/>
  <c r="O21" i="1" s="1"/>
  <c r="O24" i="1" s="1"/>
  <c r="O25" i="1" s="1"/>
  <c r="M16" i="1"/>
  <c r="L16" i="1"/>
  <c r="K16" i="1"/>
  <c r="J16" i="1"/>
  <c r="I16" i="1"/>
  <c r="N23" i="1" s="1"/>
  <c r="Z16" i="1" s="1"/>
  <c r="H16" i="1"/>
  <c r="H21" i="1" s="1"/>
  <c r="G16" i="1"/>
  <c r="G21" i="1" s="1"/>
  <c r="G24" i="1" s="1"/>
  <c r="F16" i="1"/>
  <c r="F21" i="1" s="1"/>
  <c r="E16" i="1"/>
  <c r="E21" i="1" s="1"/>
  <c r="E24" i="1" s="1"/>
  <c r="N18" i="2" l="1"/>
  <c r="L18" i="2"/>
  <c r="D18" i="1"/>
  <c r="F24" i="1"/>
  <c r="K24" i="1" s="1"/>
  <c r="K21" i="1"/>
  <c r="H24" i="1"/>
  <c r="L24" i="1" s="1"/>
  <c r="L21" i="1"/>
  <c r="I21" i="1"/>
  <c r="N16" i="1"/>
  <c r="N21" i="1" s="1"/>
  <c r="M21" i="1" l="1"/>
  <c r="I24" i="1"/>
  <c r="M24" i="1" l="1"/>
  <c r="N24" i="1"/>
</calcChain>
</file>

<file path=xl/sharedStrings.xml><?xml version="1.0" encoding="utf-8"?>
<sst xmlns="http://schemas.openxmlformats.org/spreadsheetml/2006/main" count="215" uniqueCount="91">
  <si>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</si>
  <si>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</si>
  <si>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</si>
  <si>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</si>
  <si>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</si>
  <si>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</si>
  <si>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</si>
  <si>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</si>
  <si>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</si>
  <si>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</si>
  <si>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</si>
  <si>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</si>
  <si>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</si>
  <si>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</si>
  <si>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</si>
  <si>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</si>
  <si>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</si>
  <si>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</si>
  <si>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</si>
  <si>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</si>
  <si>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</si>
  <si>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</si>
  <si>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</si>
  <si>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</si>
  <si>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</si>
  <si>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</si>
  <si>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</si>
  <si>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</si>
  <si>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</si>
  <si>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</si>
  <si>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</si>
  <si>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</si>
  <si>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</si>
  <si>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</si>
  <si>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AA</t>
  </si>
  <si>
    <t>Seurat</t>
  </si>
  <si>
    <t>AA = Alajärven Ankkurit  (1944),  kasvattajaseura</t>
  </si>
  <si>
    <t>AA  2</t>
  </si>
  <si>
    <t>suomensarja</t>
  </si>
  <si>
    <t>7.</t>
  </si>
  <si>
    <t>Mikael Penninkangas</t>
  </si>
  <si>
    <t>5.</t>
  </si>
  <si>
    <t>11.8.1996   Alajärvi</t>
  </si>
  <si>
    <t>21.05. 2015  KiPa - AA  2-0  (5-2, 7-5)</t>
  </si>
  <si>
    <t xml:space="preserve">  18 v   9 kk 10 pv</t>
  </si>
  <si>
    <t>5.  ottelu</t>
  </si>
  <si>
    <t>28.05. 2015  AA - Kiri  2-0  (5-2, 11-4)</t>
  </si>
  <si>
    <t xml:space="preserve">  18 v   9 kk 17 pv</t>
  </si>
  <si>
    <t>6.</t>
  </si>
  <si>
    <t>14.</t>
  </si>
  <si>
    <t>APV</t>
  </si>
  <si>
    <t>APV = Alavuden Peli-Veikot  (1953)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</si>
  <si>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</si>
  <si>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</si>
  <si>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</si>
  <si>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</si>
  <si>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</si>
  <si>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</si>
  <si>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</si>
  <si>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</si>
  <si>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</si>
  <si>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</si>
  <si>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</si>
  <si>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</si>
  <si>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</si>
  <si>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</si>
  <si>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</si>
  <si>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</si>
  <si>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2.</t>
  </si>
  <si>
    <t xml:space="preserve">      Runkosarja TOP-30</t>
  </si>
  <si>
    <t>Ylempi loppusarja TOP-10</t>
  </si>
  <si>
    <t>12.</t>
  </si>
  <si>
    <t>51.  ottelu</t>
  </si>
  <si>
    <t>27.05. 2018  AA - ViVe  0-2  (1-8, 3-3)</t>
  </si>
  <si>
    <t xml:space="preserve">  21 v   9 kk 16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</si>
  <si>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</si>
  <si>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</si>
  <si>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</si>
  <si>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</si>
  <si>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</si>
  <si>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</si>
  <si>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</si>
  <si>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</si>
  <si>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</si>
  <si>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LieKi = Lievestuoreen Kisa  (1927)</t>
  </si>
  <si>
    <t>9.</t>
  </si>
  <si>
    <t>10.</t>
  </si>
  <si>
    <t>LieKi</t>
  </si>
  <si>
    <t>ykköspesis</t>
  </si>
  <si>
    <t>4.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</si>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</sst>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zoomScale="83" zoomScaleNormal="83" workbookViewId="0"/>
  </sheetViews>
  <sheetFormatPr defaultRowHeight="15" customHeight="1" x14ac:dyDescent="0.25"/>
  <cols>
    <col min="1" max="1" width="0.7109375" style="66" customWidth="1"/>
    <col min="2" max="2" width="6.7109375" style="55" customWidth="1"/>
    <col min="3" max="3" width="6.140625" style="56" customWidth="1"/>
    <col min="4" max="4" width="8.5703125" style="55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4"/>
      <c r="B1" s="2" t="s">
        <v>40</v>
      </c>
      <c r="C1" s="3"/>
      <c r="D1" s="4"/>
      <c r="E1" s="6" t="s">
        <v>42</v>
      </c>
      <c r="F1" s="3"/>
      <c r="G1" s="65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5"/>
    </row>
    <row r="2" spans="1:44" s="69" customFormat="1" ht="15" customHeight="1" x14ac:dyDescent="0.25">
      <c r="A2" s="6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69</v>
      </c>
      <c r="Q2" s="20"/>
      <c r="R2" s="14"/>
      <c r="S2" s="21"/>
      <c r="T2" s="19"/>
      <c r="U2" s="20" t="s">
        <v>16</v>
      </c>
      <c r="V2" s="14"/>
      <c r="W2" s="14"/>
      <c r="X2" s="20"/>
      <c r="Y2" s="76"/>
      <c r="Z2" s="77"/>
      <c r="AA2" s="19"/>
      <c r="AB2" s="22" t="s">
        <v>70</v>
      </c>
      <c r="AC2" s="20"/>
      <c r="AD2" s="14"/>
      <c r="AE2" s="21"/>
      <c r="AF2" s="19"/>
      <c r="AG2" s="22" t="s">
        <v>53</v>
      </c>
      <c r="AH2" s="14"/>
      <c r="AI2" s="14"/>
      <c r="AJ2" s="15"/>
      <c r="AK2" s="19"/>
      <c r="AL2" s="22" t="s">
        <v>54</v>
      </c>
      <c r="AM2" s="20"/>
      <c r="AN2" s="14"/>
      <c r="AO2" s="68" t="s">
        <v>55</v>
      </c>
      <c r="AP2" s="14"/>
      <c r="AQ2" s="15"/>
      <c r="AR2" s="35"/>
    </row>
    <row r="3" spans="1:44" s="69" customFormat="1" ht="15" customHeight="1" x14ac:dyDescent="0.25">
      <c r="A3" s="6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56</v>
      </c>
      <c r="AE3" s="18" t="s">
        <v>17</v>
      </c>
      <c r="AF3" s="23"/>
      <c r="AG3" s="18" t="s">
        <v>57</v>
      </c>
      <c r="AH3" s="18" t="s">
        <v>58</v>
      </c>
      <c r="AI3" s="15" t="s">
        <v>59</v>
      </c>
      <c r="AJ3" s="18" t="s">
        <v>60</v>
      </c>
      <c r="AK3" s="23"/>
      <c r="AL3" s="18" t="s">
        <v>23</v>
      </c>
      <c r="AM3" s="18" t="s">
        <v>24</v>
      </c>
      <c r="AN3" s="15" t="s">
        <v>61</v>
      </c>
      <c r="AO3" s="15" t="s">
        <v>31</v>
      </c>
      <c r="AP3" s="17" t="s">
        <v>32</v>
      </c>
      <c r="AQ3" s="18" t="s">
        <v>33</v>
      </c>
      <c r="AR3" s="35"/>
    </row>
    <row r="4" spans="1:44" s="69" customFormat="1" ht="15" customHeight="1" x14ac:dyDescent="0.25">
      <c r="A4" s="67"/>
      <c r="B4" s="57">
        <v>2013</v>
      </c>
      <c r="C4" s="57" t="s">
        <v>39</v>
      </c>
      <c r="D4" s="58" t="s">
        <v>37</v>
      </c>
      <c r="E4" s="57"/>
      <c r="F4" s="59" t="s">
        <v>38</v>
      </c>
      <c r="G4" s="60"/>
      <c r="H4" s="61"/>
      <c r="I4" s="57"/>
      <c r="J4" s="57"/>
      <c r="K4" s="57"/>
      <c r="L4" s="57"/>
      <c r="M4" s="57"/>
      <c r="N4" s="62"/>
      <c r="O4" s="24"/>
      <c r="P4" s="18"/>
      <c r="Q4" s="18"/>
      <c r="R4" s="18"/>
      <c r="S4" s="18"/>
      <c r="T4" s="23"/>
      <c r="U4" s="70"/>
      <c r="V4" s="25"/>
      <c r="W4" s="26"/>
      <c r="X4" s="25"/>
      <c r="Y4" s="25"/>
      <c r="Z4" s="71"/>
      <c r="AA4" s="23"/>
      <c r="AB4" s="18"/>
      <c r="AC4" s="18"/>
      <c r="AD4" s="18"/>
      <c r="AE4" s="18"/>
      <c r="AF4" s="23"/>
      <c r="AG4" s="70"/>
      <c r="AH4" s="70"/>
      <c r="AI4" s="70"/>
      <c r="AJ4" s="70"/>
      <c r="AK4" s="23"/>
      <c r="AL4" s="25"/>
      <c r="AM4" s="25"/>
      <c r="AN4" s="25"/>
      <c r="AO4" s="26"/>
      <c r="AP4" s="27"/>
      <c r="AQ4" s="25"/>
      <c r="AR4" s="35"/>
    </row>
    <row r="5" spans="1:44" s="69" customFormat="1" ht="15" customHeight="1" x14ac:dyDescent="0.25">
      <c r="A5" s="67"/>
      <c r="B5" s="57">
        <v>2014</v>
      </c>
      <c r="C5" s="57" t="s">
        <v>41</v>
      </c>
      <c r="D5" s="58" t="s">
        <v>37</v>
      </c>
      <c r="E5" s="57"/>
      <c r="F5" s="59" t="s">
        <v>38</v>
      </c>
      <c r="G5" s="60"/>
      <c r="H5" s="61"/>
      <c r="I5" s="57"/>
      <c r="J5" s="57"/>
      <c r="K5" s="57"/>
      <c r="L5" s="57"/>
      <c r="M5" s="57"/>
      <c r="N5" s="62"/>
      <c r="O5" s="24"/>
      <c r="P5" s="18"/>
      <c r="Q5" s="18"/>
      <c r="R5" s="18"/>
      <c r="S5" s="18"/>
      <c r="T5" s="23"/>
      <c r="U5" s="70"/>
      <c r="V5" s="25"/>
      <c r="W5" s="26"/>
      <c r="X5" s="25"/>
      <c r="Y5" s="25"/>
      <c r="Z5" s="71"/>
      <c r="AA5" s="23"/>
      <c r="AB5" s="18"/>
      <c r="AC5" s="18"/>
      <c r="AD5" s="18"/>
      <c r="AE5" s="18"/>
      <c r="AF5" s="23"/>
      <c r="AG5" s="70"/>
      <c r="AH5" s="70"/>
      <c r="AI5" s="70"/>
      <c r="AJ5" s="70"/>
      <c r="AK5" s="23"/>
      <c r="AL5" s="25"/>
      <c r="AM5" s="25"/>
      <c r="AN5" s="25"/>
      <c r="AO5" s="26"/>
      <c r="AP5" s="27"/>
      <c r="AQ5" s="25"/>
      <c r="AR5" s="35"/>
    </row>
    <row r="6" spans="1:44" s="69" customFormat="1" ht="15" customHeight="1" x14ac:dyDescent="0.25">
      <c r="A6" s="67"/>
      <c r="B6" s="57">
        <v>2015</v>
      </c>
      <c r="C6" s="57" t="s">
        <v>39</v>
      </c>
      <c r="D6" s="58" t="s">
        <v>37</v>
      </c>
      <c r="E6" s="57"/>
      <c r="F6" s="59" t="s">
        <v>38</v>
      </c>
      <c r="G6" s="60"/>
      <c r="H6" s="61"/>
      <c r="I6" s="57"/>
      <c r="J6" s="57"/>
      <c r="K6" s="57"/>
      <c r="L6" s="57"/>
      <c r="M6" s="57"/>
      <c r="N6" s="62"/>
      <c r="O6" s="24"/>
      <c r="P6" s="18"/>
      <c r="Q6" s="18"/>
      <c r="R6" s="18"/>
      <c r="S6" s="18"/>
      <c r="T6" s="23"/>
      <c r="U6" s="70"/>
      <c r="V6" s="25"/>
      <c r="W6" s="26"/>
      <c r="X6" s="25"/>
      <c r="Y6" s="25"/>
      <c r="Z6" s="71"/>
      <c r="AA6" s="23"/>
      <c r="AB6" s="18"/>
      <c r="AC6" s="18"/>
      <c r="AD6" s="18"/>
      <c r="AE6" s="18"/>
      <c r="AF6" s="23"/>
      <c r="AG6" s="70"/>
      <c r="AH6" s="70"/>
      <c r="AI6" s="70"/>
      <c r="AJ6" s="70"/>
      <c r="AK6" s="23"/>
      <c r="AL6" s="25"/>
      <c r="AM6" s="25"/>
      <c r="AN6" s="25"/>
      <c r="AO6" s="26"/>
      <c r="AP6" s="27"/>
      <c r="AQ6" s="25"/>
      <c r="AR6" s="35"/>
    </row>
    <row r="7" spans="1:44" s="69" customFormat="1" ht="15" customHeight="1" x14ac:dyDescent="0.25">
      <c r="A7" s="67"/>
      <c r="B7" s="25">
        <v>2015</v>
      </c>
      <c r="C7" s="25" t="s">
        <v>48</v>
      </c>
      <c r="D7" s="2" t="s">
        <v>34</v>
      </c>
      <c r="E7" s="25">
        <v>18</v>
      </c>
      <c r="F7" s="25">
        <v>0</v>
      </c>
      <c r="G7" s="25">
        <v>6</v>
      </c>
      <c r="H7" s="25">
        <v>1</v>
      </c>
      <c r="I7" s="25">
        <v>32</v>
      </c>
      <c r="J7" s="25">
        <v>11</v>
      </c>
      <c r="K7" s="25">
        <v>8</v>
      </c>
      <c r="L7" s="25">
        <v>7</v>
      </c>
      <c r="M7" s="25">
        <v>6</v>
      </c>
      <c r="N7" s="41">
        <v>0.43240000000000001</v>
      </c>
      <c r="O7" s="63">
        <v>74</v>
      </c>
      <c r="P7" s="18"/>
      <c r="Q7" s="18"/>
      <c r="R7" s="18"/>
      <c r="S7" s="18"/>
      <c r="T7" s="23"/>
      <c r="U7" s="70"/>
      <c r="V7" s="25"/>
      <c r="W7" s="26"/>
      <c r="X7" s="25"/>
      <c r="Y7" s="25"/>
      <c r="Z7" s="71"/>
      <c r="AA7" s="23"/>
      <c r="AB7" s="18"/>
      <c r="AC7" s="18"/>
      <c r="AD7" s="18"/>
      <c r="AE7" s="18"/>
      <c r="AF7" s="23"/>
      <c r="AG7" s="70"/>
      <c r="AH7" s="70"/>
      <c r="AI7" s="70"/>
      <c r="AJ7" s="70"/>
      <c r="AK7" s="23"/>
      <c r="AL7" s="25"/>
      <c r="AM7" s="25"/>
      <c r="AN7" s="25"/>
      <c r="AO7" s="26"/>
      <c r="AP7" s="27"/>
      <c r="AQ7" s="25"/>
      <c r="AR7" s="35"/>
    </row>
    <row r="8" spans="1:44" s="69" customFormat="1" ht="15" customHeight="1" x14ac:dyDescent="0.25">
      <c r="A8" s="67"/>
      <c r="B8" s="57">
        <v>2016</v>
      </c>
      <c r="C8" s="57" t="s">
        <v>48</v>
      </c>
      <c r="D8" s="58" t="s">
        <v>50</v>
      </c>
      <c r="E8" s="57"/>
      <c r="F8" s="59" t="s">
        <v>38</v>
      </c>
      <c r="G8" s="60"/>
      <c r="H8" s="61"/>
      <c r="I8" s="57"/>
      <c r="J8" s="57"/>
      <c r="K8" s="57"/>
      <c r="L8" s="57"/>
      <c r="M8" s="57"/>
      <c r="N8" s="62"/>
      <c r="O8" s="24"/>
      <c r="P8" s="18"/>
      <c r="Q8" s="18"/>
      <c r="R8" s="18"/>
      <c r="S8" s="18"/>
      <c r="T8" s="23"/>
      <c r="U8" s="70"/>
      <c r="V8" s="25"/>
      <c r="W8" s="26"/>
      <c r="X8" s="25"/>
      <c r="Y8" s="25"/>
      <c r="Z8" s="71"/>
      <c r="AA8" s="23"/>
      <c r="AB8" s="18"/>
      <c r="AC8" s="18"/>
      <c r="AD8" s="18"/>
      <c r="AE8" s="18"/>
      <c r="AF8" s="23"/>
      <c r="AG8" s="70"/>
      <c r="AH8" s="70"/>
      <c r="AI8" s="70"/>
      <c r="AJ8" s="70"/>
      <c r="AK8" s="23"/>
      <c r="AL8" s="25"/>
      <c r="AM8" s="25"/>
      <c r="AN8" s="25"/>
      <c r="AO8" s="26"/>
      <c r="AP8" s="27"/>
      <c r="AQ8" s="25"/>
      <c r="AR8" s="35"/>
    </row>
    <row r="9" spans="1:44" s="69" customFormat="1" ht="15" customHeight="1" x14ac:dyDescent="0.25">
      <c r="A9" s="67"/>
      <c r="B9" s="25">
        <v>2016</v>
      </c>
      <c r="C9" s="25" t="s">
        <v>49</v>
      </c>
      <c r="D9" s="2" t="s">
        <v>34</v>
      </c>
      <c r="E9" s="25">
        <v>8</v>
      </c>
      <c r="F9" s="25">
        <v>0</v>
      </c>
      <c r="G9" s="25">
        <v>1</v>
      </c>
      <c r="H9" s="25">
        <v>0</v>
      </c>
      <c r="I9" s="25">
        <v>12</v>
      </c>
      <c r="J9" s="25">
        <v>4</v>
      </c>
      <c r="K9" s="25">
        <v>3</v>
      </c>
      <c r="L9" s="25">
        <v>4</v>
      </c>
      <c r="M9" s="25">
        <v>1</v>
      </c>
      <c r="N9" s="41">
        <v>0.34300000000000003</v>
      </c>
      <c r="O9" s="63">
        <v>35</v>
      </c>
      <c r="P9" s="18"/>
      <c r="Q9" s="18"/>
      <c r="R9" s="18"/>
      <c r="S9" s="18"/>
      <c r="T9" s="23"/>
      <c r="U9" s="70"/>
      <c r="V9" s="25"/>
      <c r="W9" s="26"/>
      <c r="X9" s="25"/>
      <c r="Y9" s="25"/>
      <c r="Z9" s="71"/>
      <c r="AA9" s="23"/>
      <c r="AB9" s="18"/>
      <c r="AC9" s="18"/>
      <c r="AD9" s="18"/>
      <c r="AE9" s="18"/>
      <c r="AF9" s="23"/>
      <c r="AG9" s="70"/>
      <c r="AH9" s="70"/>
      <c r="AI9" s="70"/>
      <c r="AJ9" s="70"/>
      <c r="AK9" s="23"/>
      <c r="AL9" s="25"/>
      <c r="AM9" s="25"/>
      <c r="AN9" s="25"/>
      <c r="AO9" s="26"/>
      <c r="AP9" s="27"/>
      <c r="AQ9" s="25"/>
      <c r="AR9" s="35"/>
    </row>
    <row r="10" spans="1:44" s="69" customFormat="1" ht="15" customHeight="1" x14ac:dyDescent="0.25">
      <c r="A10" s="67"/>
      <c r="B10" s="57">
        <v>2017</v>
      </c>
      <c r="C10" s="57" t="s">
        <v>68</v>
      </c>
      <c r="D10" s="58" t="s">
        <v>50</v>
      </c>
      <c r="E10" s="57"/>
      <c r="F10" s="59" t="s">
        <v>38</v>
      </c>
      <c r="G10" s="60"/>
      <c r="H10" s="61"/>
      <c r="I10" s="57"/>
      <c r="J10" s="57"/>
      <c r="K10" s="57"/>
      <c r="L10" s="57"/>
      <c r="M10" s="57"/>
      <c r="N10" s="62"/>
      <c r="O10" s="24"/>
      <c r="P10" s="18"/>
      <c r="Q10" s="18"/>
      <c r="R10" s="18"/>
      <c r="S10" s="18"/>
      <c r="T10" s="23"/>
      <c r="U10" s="70"/>
      <c r="V10" s="25"/>
      <c r="W10" s="26"/>
      <c r="X10" s="25"/>
      <c r="Y10" s="25"/>
      <c r="Z10" s="71"/>
      <c r="AA10" s="23"/>
      <c r="AB10" s="18"/>
      <c r="AC10" s="18"/>
      <c r="AD10" s="18"/>
      <c r="AE10" s="18"/>
      <c r="AF10" s="23"/>
      <c r="AG10" s="70"/>
      <c r="AH10" s="70"/>
      <c r="AI10" s="70"/>
      <c r="AJ10" s="70"/>
      <c r="AK10" s="23"/>
      <c r="AL10" s="25"/>
      <c r="AM10" s="25"/>
      <c r="AN10" s="25"/>
      <c r="AO10" s="26"/>
      <c r="AP10" s="27"/>
      <c r="AQ10" s="25"/>
      <c r="AR10" s="35"/>
    </row>
    <row r="11" spans="1:44" s="69" customFormat="1" ht="15" customHeight="1" x14ac:dyDescent="0.25">
      <c r="A11" s="67"/>
      <c r="B11" s="25">
        <v>2017</v>
      </c>
      <c r="C11" s="25" t="s">
        <v>52</v>
      </c>
      <c r="D11" s="2" t="s">
        <v>34</v>
      </c>
      <c r="E11" s="25">
        <v>18</v>
      </c>
      <c r="F11" s="25">
        <v>0</v>
      </c>
      <c r="G11" s="25">
        <v>3</v>
      </c>
      <c r="H11" s="25">
        <v>7</v>
      </c>
      <c r="I11" s="25">
        <v>30</v>
      </c>
      <c r="J11" s="25">
        <v>11</v>
      </c>
      <c r="K11" s="25">
        <v>11</v>
      </c>
      <c r="L11" s="25">
        <v>5</v>
      </c>
      <c r="M11" s="25">
        <v>3</v>
      </c>
      <c r="N11" s="41">
        <v>0.35299999999999998</v>
      </c>
      <c r="O11" s="63">
        <v>85</v>
      </c>
      <c r="P11" s="18"/>
      <c r="Q11" s="18"/>
      <c r="R11" s="18"/>
      <c r="S11" s="18"/>
      <c r="T11" s="23"/>
      <c r="U11" s="70"/>
      <c r="V11" s="25"/>
      <c r="W11" s="26"/>
      <c r="X11" s="25"/>
      <c r="Y11" s="25"/>
      <c r="Z11" s="71"/>
      <c r="AA11" s="23"/>
      <c r="AB11" s="18"/>
      <c r="AC11" s="18"/>
      <c r="AD11" s="18"/>
      <c r="AE11" s="18"/>
      <c r="AF11" s="23"/>
      <c r="AG11" s="70"/>
      <c r="AH11" s="70"/>
      <c r="AI11" s="70"/>
      <c r="AJ11" s="70"/>
      <c r="AK11" s="23"/>
      <c r="AL11" s="25"/>
      <c r="AM11" s="25"/>
      <c r="AN11" s="25"/>
      <c r="AO11" s="26"/>
      <c r="AP11" s="27"/>
      <c r="AQ11" s="25"/>
      <c r="AR11" s="35"/>
    </row>
    <row r="12" spans="1:44" s="69" customFormat="1" ht="15" customHeight="1" x14ac:dyDescent="0.25">
      <c r="A12" s="67"/>
      <c r="B12" s="113">
        <v>2018</v>
      </c>
      <c r="C12" s="113" t="s">
        <v>86</v>
      </c>
      <c r="D12" s="114" t="s">
        <v>87</v>
      </c>
      <c r="E12" s="114"/>
      <c r="F12" s="115" t="s">
        <v>88</v>
      </c>
      <c r="G12" s="116"/>
      <c r="H12" s="117"/>
      <c r="I12" s="114"/>
      <c r="J12" s="114"/>
      <c r="K12" s="114"/>
      <c r="L12" s="114"/>
      <c r="M12" s="113"/>
      <c r="N12" s="113"/>
      <c r="O12" s="63"/>
      <c r="P12" s="18"/>
      <c r="Q12" s="18"/>
      <c r="R12" s="18"/>
      <c r="S12" s="18"/>
      <c r="T12" s="23"/>
      <c r="U12" s="70"/>
      <c r="V12" s="25"/>
      <c r="W12" s="26"/>
      <c r="X12" s="25"/>
      <c r="Y12" s="25"/>
      <c r="Z12" s="71"/>
      <c r="AA12" s="23"/>
      <c r="AB12" s="18"/>
      <c r="AC12" s="18"/>
      <c r="AD12" s="18"/>
      <c r="AE12" s="18"/>
      <c r="AF12" s="23"/>
      <c r="AG12" s="70"/>
      <c r="AH12" s="70"/>
      <c r="AI12" s="70"/>
      <c r="AJ12" s="70"/>
      <c r="AK12" s="23"/>
      <c r="AL12" s="25"/>
      <c r="AM12" s="25"/>
      <c r="AN12" s="25"/>
      <c r="AO12" s="26"/>
      <c r="AP12" s="27"/>
      <c r="AQ12" s="25"/>
      <c r="AR12" s="35"/>
    </row>
    <row r="13" spans="1:44" s="69" customFormat="1" ht="15" customHeight="1" x14ac:dyDescent="0.25">
      <c r="A13" s="67"/>
      <c r="B13" s="25">
        <v>2018</v>
      </c>
      <c r="C13" s="25" t="s">
        <v>71</v>
      </c>
      <c r="D13" s="2" t="s">
        <v>34</v>
      </c>
      <c r="E13" s="25">
        <v>32</v>
      </c>
      <c r="F13" s="25">
        <v>4</v>
      </c>
      <c r="G13" s="25">
        <v>3</v>
      </c>
      <c r="H13" s="25">
        <v>29</v>
      </c>
      <c r="I13" s="25">
        <v>118</v>
      </c>
      <c r="J13" s="25">
        <v>52</v>
      </c>
      <c r="K13" s="25">
        <v>50</v>
      </c>
      <c r="L13" s="25">
        <v>9</v>
      </c>
      <c r="M13" s="25">
        <v>7</v>
      </c>
      <c r="N13" s="41">
        <v>0.54120000000000001</v>
      </c>
      <c r="O13" s="63">
        <v>218.0339985218034</v>
      </c>
      <c r="P13" s="18"/>
      <c r="Q13" s="18"/>
      <c r="R13" s="18"/>
      <c r="S13" s="18"/>
      <c r="T13" s="23"/>
      <c r="U13" s="28">
        <v>5</v>
      </c>
      <c r="V13" s="28">
        <v>0</v>
      </c>
      <c r="W13" s="82">
        <v>0</v>
      </c>
      <c r="X13" s="28">
        <v>7</v>
      </c>
      <c r="Y13" s="28">
        <v>15</v>
      </c>
      <c r="Z13" s="83">
        <v>0.48380000000000001</v>
      </c>
      <c r="AA13" s="23">
        <v>31</v>
      </c>
      <c r="AB13" s="18"/>
      <c r="AC13" s="18"/>
      <c r="AD13" s="18"/>
      <c r="AE13" s="18"/>
      <c r="AF13" s="23"/>
      <c r="AG13" s="70"/>
      <c r="AH13" s="70"/>
      <c r="AI13" s="70"/>
      <c r="AJ13" s="70"/>
      <c r="AK13" s="23"/>
      <c r="AL13" s="25"/>
      <c r="AM13" s="25"/>
      <c r="AN13" s="25"/>
      <c r="AO13" s="26"/>
      <c r="AP13" s="27"/>
      <c r="AQ13" s="25"/>
      <c r="AR13" s="35"/>
    </row>
    <row r="14" spans="1:44" s="69" customFormat="1" ht="15" customHeight="1" x14ac:dyDescent="0.25">
      <c r="A14" s="67"/>
      <c r="B14" s="25">
        <v>2019</v>
      </c>
      <c r="C14" s="25" t="s">
        <v>49</v>
      </c>
      <c r="D14" s="2" t="s">
        <v>34</v>
      </c>
      <c r="E14" s="25">
        <v>29</v>
      </c>
      <c r="F14" s="25">
        <v>1</v>
      </c>
      <c r="G14" s="25">
        <v>4</v>
      </c>
      <c r="H14" s="25">
        <v>16</v>
      </c>
      <c r="I14" s="25">
        <v>81</v>
      </c>
      <c r="J14" s="25">
        <v>34</v>
      </c>
      <c r="K14" s="25">
        <v>34</v>
      </c>
      <c r="L14" s="25">
        <v>8</v>
      </c>
      <c r="M14" s="25">
        <v>5</v>
      </c>
      <c r="N14" s="118">
        <v>0.47920000000000001</v>
      </c>
      <c r="O14" s="63">
        <v>169</v>
      </c>
      <c r="P14" s="18"/>
      <c r="Q14" s="18"/>
      <c r="R14" s="18"/>
      <c r="S14" s="18"/>
      <c r="T14" s="23"/>
      <c r="U14" s="28">
        <v>4</v>
      </c>
      <c r="V14" s="28">
        <v>0</v>
      </c>
      <c r="W14" s="82">
        <v>0</v>
      </c>
      <c r="X14" s="28">
        <v>4</v>
      </c>
      <c r="Y14" s="28">
        <v>9</v>
      </c>
      <c r="Z14" s="83">
        <v>0.36</v>
      </c>
      <c r="AA14" s="23"/>
      <c r="AB14" s="18"/>
      <c r="AC14" s="18"/>
      <c r="AD14" s="18"/>
      <c r="AE14" s="18"/>
      <c r="AF14" s="23"/>
      <c r="AG14" s="70"/>
      <c r="AH14" s="70"/>
      <c r="AI14" s="70"/>
      <c r="AJ14" s="70"/>
      <c r="AK14" s="23"/>
      <c r="AL14" s="25"/>
      <c r="AM14" s="25"/>
      <c r="AN14" s="25"/>
      <c r="AO14" s="26"/>
      <c r="AP14" s="27"/>
      <c r="AQ14" s="25"/>
      <c r="AR14" s="35"/>
    </row>
    <row r="15" spans="1:44" s="69" customFormat="1" ht="15" customHeight="1" x14ac:dyDescent="0.25">
      <c r="A15" s="67"/>
      <c r="B15" s="113">
        <v>2020</v>
      </c>
      <c r="C15" s="113" t="s">
        <v>89</v>
      </c>
      <c r="D15" s="114" t="s">
        <v>34</v>
      </c>
      <c r="E15" s="114"/>
      <c r="F15" s="115" t="s">
        <v>88</v>
      </c>
      <c r="G15" s="116"/>
      <c r="H15" s="117"/>
      <c r="I15" s="114"/>
      <c r="J15" s="114"/>
      <c r="K15" s="114"/>
      <c r="L15" s="114"/>
      <c r="M15" s="113"/>
      <c r="N15" s="113"/>
      <c r="O15" s="63"/>
      <c r="P15" s="18"/>
      <c r="Q15" s="18"/>
      <c r="R15" s="18"/>
      <c r="S15" s="18"/>
      <c r="T15" s="23"/>
      <c r="U15" s="70"/>
      <c r="V15" s="25"/>
      <c r="W15" s="26"/>
      <c r="X15" s="25"/>
      <c r="Y15" s="25"/>
      <c r="Z15" s="71"/>
      <c r="AA15" s="23"/>
      <c r="AB15" s="18"/>
      <c r="AC15" s="18"/>
      <c r="AD15" s="18"/>
      <c r="AE15" s="18"/>
      <c r="AF15" s="23"/>
      <c r="AG15" s="70"/>
      <c r="AH15" s="70"/>
      <c r="AI15" s="70"/>
      <c r="AJ15" s="70"/>
      <c r="AK15" s="23"/>
      <c r="AL15" s="25"/>
      <c r="AM15" s="25"/>
      <c r="AN15" s="25"/>
      <c r="AO15" s="26"/>
      <c r="AP15" s="27"/>
      <c r="AQ15" s="25"/>
      <c r="AR15" s="35"/>
    </row>
    <row r="16" spans="1:44" s="69" customFormat="1" ht="15" customHeight="1" x14ac:dyDescent="0.25">
      <c r="A16" s="72"/>
      <c r="B16" s="16" t="s">
        <v>7</v>
      </c>
      <c r="C16" s="17"/>
      <c r="D16" s="15"/>
      <c r="E16" s="18">
        <f t="shared" ref="E16:M16" si="0">SUM(E4:E15)</f>
        <v>105</v>
      </c>
      <c r="F16" s="18">
        <f t="shared" si="0"/>
        <v>5</v>
      </c>
      <c r="G16" s="18">
        <f t="shared" si="0"/>
        <v>17</v>
      </c>
      <c r="H16" s="18">
        <f t="shared" si="0"/>
        <v>53</v>
      </c>
      <c r="I16" s="18">
        <f t="shared" si="0"/>
        <v>273</v>
      </c>
      <c r="J16" s="18">
        <f t="shared" si="0"/>
        <v>112</v>
      </c>
      <c r="K16" s="18">
        <f t="shared" si="0"/>
        <v>106</v>
      </c>
      <c r="L16" s="18">
        <f t="shared" si="0"/>
        <v>33</v>
      </c>
      <c r="M16" s="17">
        <f t="shared" si="0"/>
        <v>22</v>
      </c>
      <c r="N16" s="29">
        <f>PRODUCT(I16/O16)</f>
        <v>0.46985202362432094</v>
      </c>
      <c r="O16" s="73">
        <f>SUM(O3:O15)</f>
        <v>581.03399852180337</v>
      </c>
      <c r="P16" s="74" t="s">
        <v>62</v>
      </c>
      <c r="Q16" s="74" t="s">
        <v>62</v>
      </c>
      <c r="R16" s="74" t="s">
        <v>62</v>
      </c>
      <c r="S16" s="74" t="s">
        <v>62</v>
      </c>
      <c r="T16" s="23"/>
      <c r="U16" s="18">
        <f>SUM(U5:U15)-U9</f>
        <v>9</v>
      </c>
      <c r="V16" s="18">
        <f>SUM(V5:V15)-V9</f>
        <v>0</v>
      </c>
      <c r="W16" s="18">
        <f>SUM(W5:W15)-W9</f>
        <v>0</v>
      </c>
      <c r="X16" s="18">
        <f>SUM(X5:X15)-X9</f>
        <v>11</v>
      </c>
      <c r="Y16" s="18">
        <f>SUM(Y5:Y15)-Y9</f>
        <v>24</v>
      </c>
      <c r="Z16" s="29">
        <f>PRODUCT(N23)</f>
        <v>0.46985202362432094</v>
      </c>
      <c r="AA16" s="73"/>
      <c r="AB16" s="74" t="s">
        <v>62</v>
      </c>
      <c r="AC16" s="74" t="s">
        <v>62</v>
      </c>
      <c r="AD16" s="74" t="s">
        <v>62</v>
      </c>
      <c r="AE16" s="74" t="s">
        <v>62</v>
      </c>
      <c r="AF16" s="23"/>
      <c r="AG16" s="74" t="s">
        <v>63</v>
      </c>
      <c r="AH16" s="74" t="s">
        <v>63</v>
      </c>
      <c r="AI16" s="74" t="s">
        <v>63</v>
      </c>
      <c r="AJ16" s="74" t="s">
        <v>63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35"/>
    </row>
    <row r="17" spans="1:45" s="69" customFormat="1" ht="15" customHeight="1" x14ac:dyDescent="0.25">
      <c r="A17" s="72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75"/>
      <c r="O17" s="23"/>
      <c r="P17" s="22"/>
      <c r="Q17" s="20"/>
      <c r="R17" s="76"/>
      <c r="S17" s="77"/>
      <c r="T17" s="23"/>
      <c r="U17" s="22"/>
      <c r="V17" s="20"/>
      <c r="W17" s="76"/>
      <c r="X17" s="20"/>
      <c r="Y17" s="76"/>
      <c r="Z17" s="77"/>
      <c r="AA17" s="23"/>
      <c r="AB17" s="79"/>
      <c r="AC17" s="80"/>
      <c r="AD17" s="76"/>
      <c r="AE17" s="77"/>
      <c r="AF17" s="23"/>
      <c r="AG17" s="81">
        <v>0</v>
      </c>
      <c r="AH17" s="81">
        <v>0</v>
      </c>
      <c r="AI17" s="81">
        <v>0</v>
      </c>
      <c r="AJ17" s="81">
        <v>0</v>
      </c>
      <c r="AK17" s="23"/>
      <c r="AL17" s="17"/>
      <c r="AM17" s="14"/>
      <c r="AN17" s="14"/>
      <c r="AO17" s="14"/>
      <c r="AP17" s="14"/>
      <c r="AQ17" s="15"/>
      <c r="AR17" s="35"/>
    </row>
    <row r="18" spans="1:45" ht="15" customHeight="1" x14ac:dyDescent="0.25">
      <c r="A18" s="67"/>
      <c r="B18" s="2" t="s">
        <v>2</v>
      </c>
      <c r="C18" s="27"/>
      <c r="D18" s="30">
        <f>SUM(F16:H16)+((I16-F16-G16)/3)+(E16/3)+(AL16*25)+(AM16*25)+(AN16*10)+(AO16*25)+(AP16*20)+(AQ16*15)</f>
        <v>193.66666666666669</v>
      </c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31"/>
      <c r="P18" s="23"/>
      <c r="Q18" s="23"/>
      <c r="R18" s="23"/>
      <c r="S18" s="23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23"/>
      <c r="AG18" s="31"/>
      <c r="AH18" s="31"/>
      <c r="AI18" s="31"/>
      <c r="AJ18" s="31"/>
      <c r="AK18" s="23"/>
      <c r="AL18" s="31"/>
      <c r="AM18" s="31"/>
      <c r="AN18" s="31"/>
      <c r="AO18" s="31"/>
      <c r="AP18" s="31"/>
      <c r="AQ18" s="31"/>
      <c r="AR18" s="35"/>
    </row>
    <row r="19" spans="1:45" s="69" customFormat="1" ht="15" customHeight="1" x14ac:dyDescent="0.25">
      <c r="A19" s="67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  <c r="O19" s="24"/>
      <c r="P19" s="24"/>
      <c r="Q19" s="24"/>
      <c r="R19" s="24"/>
      <c r="S19" s="24"/>
      <c r="T19" s="24"/>
      <c r="U19" s="31"/>
      <c r="V19" s="34"/>
      <c r="W19" s="31"/>
      <c r="X19" s="31"/>
      <c r="Y19" s="31"/>
      <c r="Z19" s="31"/>
      <c r="AA19" s="31"/>
      <c r="AB19" s="31"/>
      <c r="AC19" s="31"/>
      <c r="AD19" s="31"/>
      <c r="AE19" s="31"/>
      <c r="AF19" s="23"/>
      <c r="AG19" s="31"/>
      <c r="AH19" s="31"/>
      <c r="AI19" s="31"/>
      <c r="AJ19" s="31"/>
      <c r="AK19" s="23"/>
      <c r="AL19" s="31"/>
      <c r="AM19" s="31"/>
      <c r="AN19" s="31"/>
      <c r="AO19" s="31"/>
      <c r="AP19" s="31"/>
      <c r="AQ19" s="31"/>
      <c r="AR19" s="35"/>
    </row>
    <row r="20" spans="1:45" ht="15" customHeight="1" x14ac:dyDescent="0.25">
      <c r="A20" s="67"/>
      <c r="B20" s="22" t="s">
        <v>25</v>
      </c>
      <c r="C20" s="36"/>
      <c r="D20" s="3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31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37" t="s">
        <v>30</v>
      </c>
      <c r="Q20" s="12"/>
      <c r="R20" s="12"/>
      <c r="S20" s="12"/>
      <c r="T20" s="38"/>
      <c r="U20" s="38"/>
      <c r="V20" s="38"/>
      <c r="W20" s="38"/>
      <c r="X20" s="38"/>
      <c r="Y20" s="12"/>
      <c r="Z20" s="12"/>
      <c r="AA20" s="12"/>
      <c r="AB20" s="38"/>
      <c r="AC20" s="38"/>
      <c r="AD20" s="12"/>
      <c r="AE20" s="39"/>
      <c r="AF20" s="23"/>
      <c r="AG20" s="37" t="s">
        <v>64</v>
      </c>
      <c r="AH20" s="12"/>
      <c r="AI20" s="38"/>
      <c r="AJ20" s="39"/>
      <c r="AK20" s="23"/>
      <c r="AL20" s="10" t="s">
        <v>65</v>
      </c>
      <c r="AM20" s="12"/>
      <c r="AN20" s="12"/>
      <c r="AO20" s="12"/>
      <c r="AP20" s="12"/>
      <c r="AQ20" s="39"/>
      <c r="AR20" s="35"/>
    </row>
    <row r="21" spans="1:45" ht="15" customHeight="1" x14ac:dyDescent="0.25">
      <c r="A21" s="67"/>
      <c r="B21" s="37" t="s">
        <v>13</v>
      </c>
      <c r="C21" s="12"/>
      <c r="D21" s="39"/>
      <c r="E21" s="25">
        <f>PRODUCT(E16)</f>
        <v>105</v>
      </c>
      <c r="F21" s="25">
        <f>PRODUCT(F16)</f>
        <v>5</v>
      </c>
      <c r="G21" s="25">
        <f>PRODUCT(G16)</f>
        <v>17</v>
      </c>
      <c r="H21" s="25">
        <f>PRODUCT(H16)</f>
        <v>53</v>
      </c>
      <c r="I21" s="25">
        <f>PRODUCT(I16)</f>
        <v>273</v>
      </c>
      <c r="J21" s="31"/>
      <c r="K21" s="40">
        <f>PRODUCT((F21+G21)/E21)</f>
        <v>0.20952380952380953</v>
      </c>
      <c r="L21" s="40">
        <f>PRODUCT(H21/E21)</f>
        <v>0.50476190476190474</v>
      </c>
      <c r="M21" s="40">
        <f>PRODUCT(I21/E21)</f>
        <v>2.6</v>
      </c>
      <c r="N21" s="41">
        <f>PRODUCT(N16)</f>
        <v>0.46985202362432094</v>
      </c>
      <c r="O21" s="23">
        <f>PRODUCT(O16)</f>
        <v>581.03399852180337</v>
      </c>
      <c r="P21" s="100" t="s">
        <v>9</v>
      </c>
      <c r="Q21" s="119"/>
      <c r="R21" s="101" t="s">
        <v>43</v>
      </c>
      <c r="S21" s="101"/>
      <c r="T21" s="101"/>
      <c r="U21" s="101"/>
      <c r="V21" s="101"/>
      <c r="W21" s="101"/>
      <c r="X21" s="101"/>
      <c r="Y21" s="120"/>
      <c r="Z21" s="120" t="s">
        <v>11</v>
      </c>
      <c r="AA21" s="120"/>
      <c r="AB21" s="101"/>
      <c r="AC21" s="121" t="s">
        <v>44</v>
      </c>
      <c r="AD21" s="122"/>
      <c r="AE21" s="102"/>
      <c r="AF21" s="23"/>
      <c r="AG21" s="123"/>
      <c r="AH21" s="134"/>
      <c r="AI21" s="101"/>
      <c r="AJ21" s="102"/>
      <c r="AK21" s="23"/>
      <c r="AL21" s="100"/>
      <c r="AM21" s="120"/>
      <c r="AN21" s="101"/>
      <c r="AO21" s="101"/>
      <c r="AP21" s="101"/>
      <c r="AQ21" s="102"/>
      <c r="AR21" s="35"/>
    </row>
    <row r="22" spans="1:45" ht="15" customHeight="1" x14ac:dyDescent="0.25">
      <c r="A22" s="67"/>
      <c r="B22" s="42" t="s">
        <v>15</v>
      </c>
      <c r="C22" s="43"/>
      <c r="D22" s="44"/>
      <c r="E22" s="25"/>
      <c r="F22" s="25"/>
      <c r="G22" s="25"/>
      <c r="H22" s="25"/>
      <c r="I22" s="25"/>
      <c r="J22" s="31"/>
      <c r="K22" s="40"/>
      <c r="L22" s="40"/>
      <c r="M22" s="40"/>
      <c r="N22" s="41"/>
      <c r="O22" s="23"/>
      <c r="P22" s="123" t="s">
        <v>66</v>
      </c>
      <c r="Q22" s="124"/>
      <c r="R22" s="125" t="s">
        <v>43</v>
      </c>
      <c r="S22" s="125"/>
      <c r="T22" s="125"/>
      <c r="U22" s="125"/>
      <c r="V22" s="125"/>
      <c r="W22" s="125"/>
      <c r="X22" s="125"/>
      <c r="Y22" s="126"/>
      <c r="Z22" s="126" t="s">
        <v>11</v>
      </c>
      <c r="AA22" s="126"/>
      <c r="AB22" s="125"/>
      <c r="AC22" s="121" t="s">
        <v>44</v>
      </c>
      <c r="AD22" s="73"/>
      <c r="AE22" s="127"/>
      <c r="AF22" s="23"/>
      <c r="AG22" s="123"/>
      <c r="AH22" s="135"/>
      <c r="AI22" s="125"/>
      <c r="AJ22" s="127"/>
      <c r="AK22" s="23"/>
      <c r="AL22" s="123"/>
      <c r="AM22" s="126"/>
      <c r="AN22" s="125"/>
      <c r="AO22" s="125"/>
      <c r="AP22" s="125"/>
      <c r="AQ22" s="127"/>
      <c r="AR22" s="35"/>
    </row>
    <row r="23" spans="1:45" ht="15" customHeight="1" x14ac:dyDescent="0.25">
      <c r="A23" s="67"/>
      <c r="B23" s="45" t="s">
        <v>16</v>
      </c>
      <c r="C23" s="46"/>
      <c r="D23" s="47"/>
      <c r="E23" s="28">
        <v>9</v>
      </c>
      <c r="F23" s="28">
        <v>0</v>
      </c>
      <c r="G23" s="28">
        <v>0</v>
      </c>
      <c r="H23" s="28">
        <v>11</v>
      </c>
      <c r="I23" s="28">
        <v>24</v>
      </c>
      <c r="J23" s="31"/>
      <c r="K23" s="48">
        <f>PRODUCT((F23+G23)/E23)</f>
        <v>0</v>
      </c>
      <c r="L23" s="48">
        <f>PRODUCT(H23/E23)</f>
        <v>1.2222222222222223</v>
      </c>
      <c r="M23" s="48">
        <f>PRODUCT(I23/E23)</f>
        <v>2.6666666666666665</v>
      </c>
      <c r="N23" s="78">
        <f>PRODUCT(I16/O16)</f>
        <v>0.46985202362432094</v>
      </c>
      <c r="O23" s="23">
        <v>56</v>
      </c>
      <c r="P23" s="123" t="s">
        <v>67</v>
      </c>
      <c r="Q23" s="124"/>
      <c r="R23" s="125" t="s">
        <v>46</v>
      </c>
      <c r="S23" s="125"/>
      <c r="T23" s="125"/>
      <c r="U23" s="125"/>
      <c r="V23" s="125"/>
      <c r="W23" s="125"/>
      <c r="X23" s="125"/>
      <c r="Y23" s="126"/>
      <c r="Z23" s="126" t="s">
        <v>45</v>
      </c>
      <c r="AA23" s="126"/>
      <c r="AB23" s="125"/>
      <c r="AC23" s="121" t="s">
        <v>47</v>
      </c>
      <c r="AD23" s="73"/>
      <c r="AE23" s="127"/>
      <c r="AF23" s="23"/>
      <c r="AG23" s="136"/>
      <c r="AH23" s="135"/>
      <c r="AI23" s="125"/>
      <c r="AJ23" s="127"/>
      <c r="AK23" s="23"/>
      <c r="AL23" s="123"/>
      <c r="AM23" s="126"/>
      <c r="AN23" s="125"/>
      <c r="AO23" s="125"/>
      <c r="AP23" s="125"/>
      <c r="AQ23" s="127"/>
      <c r="AR23" s="35"/>
    </row>
    <row r="24" spans="1:45" ht="15" customHeight="1" x14ac:dyDescent="0.25">
      <c r="A24" s="67"/>
      <c r="B24" s="49" t="s">
        <v>26</v>
      </c>
      <c r="C24" s="50"/>
      <c r="D24" s="51"/>
      <c r="E24" s="18">
        <f>SUM(E21:E23)</f>
        <v>114</v>
      </c>
      <c r="F24" s="18">
        <f>SUM(F21:F23)</f>
        <v>5</v>
      </c>
      <c r="G24" s="18">
        <f>SUM(G21:G23)</f>
        <v>17</v>
      </c>
      <c r="H24" s="18">
        <f>SUM(H21:H23)</f>
        <v>64</v>
      </c>
      <c r="I24" s="18">
        <f>SUM(I21:I23)</f>
        <v>297</v>
      </c>
      <c r="J24" s="31"/>
      <c r="K24" s="52">
        <f>PRODUCT((F24+G24)/E24)</f>
        <v>0.19298245614035087</v>
      </c>
      <c r="L24" s="52">
        <f>PRODUCT(H24/E24)</f>
        <v>0.56140350877192979</v>
      </c>
      <c r="M24" s="52">
        <f>PRODUCT(I24/E24)</f>
        <v>2.6052631578947367</v>
      </c>
      <c r="N24" s="29">
        <f>PRODUCT(I24/O24)</f>
        <v>0.4662231540061747</v>
      </c>
      <c r="O24" s="23">
        <f>SUM(O21:O23)</f>
        <v>637.03399852180337</v>
      </c>
      <c r="P24" s="128" t="s">
        <v>10</v>
      </c>
      <c r="Q24" s="129"/>
      <c r="R24" s="130" t="s">
        <v>73</v>
      </c>
      <c r="S24" s="130"/>
      <c r="T24" s="130"/>
      <c r="U24" s="130"/>
      <c r="V24" s="130"/>
      <c r="W24" s="130"/>
      <c r="X24" s="130"/>
      <c r="Y24" s="131"/>
      <c r="Z24" s="131" t="s">
        <v>72</v>
      </c>
      <c r="AA24" s="131"/>
      <c r="AB24" s="130"/>
      <c r="AC24" s="97" t="s">
        <v>74</v>
      </c>
      <c r="AD24" s="132"/>
      <c r="AE24" s="133"/>
      <c r="AF24" s="23"/>
      <c r="AG24" s="137"/>
      <c r="AH24" s="138"/>
      <c r="AI24" s="139"/>
      <c r="AJ24" s="133"/>
      <c r="AK24" s="23"/>
      <c r="AL24" s="128"/>
      <c r="AM24" s="131"/>
      <c r="AN24" s="130"/>
      <c r="AO24" s="130"/>
      <c r="AP24" s="130"/>
      <c r="AQ24" s="133"/>
      <c r="AR24" s="35"/>
    </row>
    <row r="25" spans="1:45" ht="15" customHeight="1" x14ac:dyDescent="0.25">
      <c r="A25" s="67"/>
      <c r="B25" s="33"/>
      <c r="C25" s="33"/>
      <c r="D25" s="33"/>
      <c r="E25" s="33"/>
      <c r="F25" s="33"/>
      <c r="G25" s="33"/>
      <c r="H25" s="33"/>
      <c r="I25" s="33"/>
      <c r="J25" s="31"/>
      <c r="K25" s="33"/>
      <c r="L25" s="33"/>
      <c r="M25" s="33"/>
      <c r="N25" s="32"/>
      <c r="O25" s="23">
        <f>SUM(O22:O24)</f>
        <v>693.03399852180337</v>
      </c>
      <c r="P25" s="31"/>
      <c r="Q25" s="34"/>
      <c r="R25" s="31"/>
      <c r="S25" s="31"/>
      <c r="T25" s="23"/>
      <c r="U25" s="23"/>
      <c r="V25" s="34"/>
      <c r="W25" s="31"/>
      <c r="X25" s="31"/>
      <c r="Y25" s="23"/>
      <c r="Z25" s="23"/>
      <c r="AA25" s="23"/>
      <c r="AB25" s="23"/>
      <c r="AC25" s="23"/>
      <c r="AD25" s="23"/>
      <c r="AE25" s="23"/>
      <c r="AF25" s="23"/>
      <c r="AG25" s="23"/>
      <c r="AH25" s="53"/>
      <c r="AI25" s="31"/>
      <c r="AJ25" s="31"/>
      <c r="AK25" s="23"/>
      <c r="AL25" s="31"/>
      <c r="AM25" s="31"/>
      <c r="AN25" s="31"/>
      <c r="AO25" s="31"/>
      <c r="AP25" s="31"/>
      <c r="AQ25" s="31"/>
      <c r="AR25" s="35"/>
    </row>
    <row r="26" spans="1:45" ht="15" customHeight="1" x14ac:dyDescent="0.2">
      <c r="A26" s="67"/>
      <c r="B26" s="31" t="s">
        <v>35</v>
      </c>
      <c r="C26" s="31"/>
      <c r="D26" s="54" t="s">
        <v>36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ht="15" customHeight="1" x14ac:dyDescent="0.2">
      <c r="A27" s="67"/>
      <c r="B27" s="31"/>
      <c r="C27" s="31"/>
      <c r="D27" s="31" t="s">
        <v>51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ht="15" customHeight="1" x14ac:dyDescent="0.2">
      <c r="A28" s="67"/>
      <c r="B28" s="31"/>
      <c r="C28" s="31"/>
      <c r="D28" s="31" t="s">
        <v>84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s="8" customFormat="1" ht="15" customHeight="1" x14ac:dyDescent="0.2">
      <c r="A29" s="9"/>
      <c r="B29" s="31"/>
      <c r="C29" s="31"/>
      <c r="D29" s="34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45" s="8" customFormat="1" ht="15" customHeight="1" x14ac:dyDescent="0.25">
      <c r="A30" s="9"/>
      <c r="B30" s="23"/>
      <c r="C30" s="23"/>
      <c r="D30" s="31"/>
      <c r="E30" s="23"/>
      <c r="F30" s="23"/>
      <c r="G30" s="23"/>
      <c r="H30" s="34"/>
      <c r="I30" s="34"/>
      <c r="J30" s="31"/>
      <c r="K30" s="31"/>
      <c r="L30" s="31"/>
      <c r="M30" s="1"/>
      <c r="N30" s="34"/>
      <c r="O30" s="23"/>
      <c r="P30" s="31"/>
      <c r="Q30" s="34"/>
      <c r="R30" s="31"/>
      <c r="S30" s="31"/>
      <c r="T30" s="23"/>
      <c r="U30" s="23"/>
      <c r="V30" s="53"/>
      <c r="W30" s="31"/>
      <c r="X30" s="31"/>
      <c r="Y30" s="31"/>
      <c r="Z30" s="31"/>
      <c r="AA30" s="31"/>
      <c r="AB30" s="31"/>
      <c r="AC30" s="31"/>
      <c r="AD30" s="31"/>
      <c r="AE30" s="31"/>
      <c r="AF30" s="35"/>
      <c r="AG30" s="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5"/>
    </row>
    <row r="31" spans="1:45" s="8" customFormat="1" ht="15" customHeight="1" x14ac:dyDescent="0.25">
      <c r="A31" s="9"/>
      <c r="B31" s="23"/>
      <c r="C31" s="23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4"/>
      <c r="O31" s="23"/>
      <c r="P31" s="31"/>
      <c r="Q31" s="34"/>
      <c r="R31" s="31"/>
      <c r="S31" s="31"/>
      <c r="T31" s="23"/>
      <c r="U31" s="23"/>
      <c r="V31" s="53"/>
      <c r="W31" s="31"/>
      <c r="X31" s="31"/>
      <c r="Y31" s="31"/>
      <c r="Z31" s="31"/>
      <c r="AA31" s="31"/>
      <c r="AB31" s="31"/>
      <c r="AC31" s="31"/>
      <c r="AD31" s="31"/>
      <c r="AE31" s="31"/>
      <c r="AF31" s="35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5"/>
    </row>
    <row r="32" spans="1:45" s="8" customFormat="1" ht="15" customHeight="1" x14ac:dyDescent="0.25">
      <c r="A32" s="9"/>
      <c r="B32" s="23"/>
      <c r="C32" s="23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4"/>
      <c r="O32" s="23"/>
      <c r="P32" s="31"/>
      <c r="Q32" s="34"/>
      <c r="R32" s="31"/>
      <c r="S32" s="31"/>
      <c r="T32" s="23"/>
      <c r="U32" s="23"/>
      <c r="V32" s="53"/>
      <c r="W32" s="31"/>
      <c r="X32" s="31"/>
      <c r="Y32" s="31"/>
      <c r="Z32" s="31"/>
      <c r="AA32" s="31"/>
      <c r="AB32" s="31"/>
      <c r="AC32" s="31"/>
      <c r="AD32" s="31"/>
      <c r="AE32" s="31"/>
      <c r="AF32" s="35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5"/>
    </row>
    <row r="33" spans="1:44" s="8" customFormat="1" ht="15" customHeight="1" x14ac:dyDescent="0.25">
      <c r="A33" s="9"/>
      <c r="B33" s="34"/>
      <c r="C33" s="34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5"/>
    </row>
    <row r="34" spans="1:44" s="8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5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5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5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5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3"/>
      <c r="AH38" s="53"/>
      <c r="AI38" s="31"/>
      <c r="AJ38" s="31"/>
      <c r="AK38" s="31"/>
      <c r="AL38" s="31"/>
      <c r="AM38" s="31"/>
      <c r="AN38" s="31"/>
      <c r="AO38" s="31"/>
      <c r="AP38" s="31"/>
      <c r="AQ38" s="31"/>
      <c r="AR38" s="35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53"/>
      <c r="AI39" s="31"/>
      <c r="AJ39" s="31"/>
      <c r="AK39" s="31"/>
      <c r="AL39" s="31"/>
      <c r="AM39" s="31"/>
      <c r="AN39" s="31"/>
      <c r="AO39" s="31"/>
      <c r="AP39" s="31"/>
      <c r="AQ39" s="31"/>
      <c r="AR39" s="35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53"/>
      <c r="AI40" s="31"/>
      <c r="AJ40" s="31"/>
      <c r="AK40" s="31"/>
      <c r="AL40" s="31"/>
      <c r="AM40" s="31"/>
      <c r="AN40" s="31"/>
      <c r="AO40" s="31"/>
      <c r="AP40" s="31"/>
      <c r="AQ40" s="31"/>
      <c r="AR40" s="35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53"/>
      <c r="AI41" s="31"/>
      <c r="AJ41" s="31"/>
      <c r="AK41" s="31"/>
      <c r="AL41" s="31"/>
      <c r="AM41" s="31"/>
      <c r="AN41" s="31"/>
      <c r="AO41" s="31"/>
      <c r="AP41" s="31"/>
      <c r="AQ41" s="31"/>
      <c r="AR41" s="35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53"/>
      <c r="AI42" s="31"/>
      <c r="AJ42" s="31"/>
      <c r="AK42" s="31"/>
      <c r="AL42" s="31"/>
      <c r="AM42" s="31"/>
      <c r="AN42" s="31"/>
      <c r="AO42" s="31"/>
      <c r="AP42" s="31"/>
      <c r="AQ42" s="31"/>
      <c r="AR42" s="35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53"/>
      <c r="AI43" s="31"/>
      <c r="AJ43" s="31"/>
      <c r="AK43" s="31"/>
      <c r="AL43" s="31"/>
      <c r="AM43" s="31"/>
      <c r="AN43" s="31"/>
      <c r="AO43" s="31"/>
      <c r="AP43" s="31"/>
      <c r="AQ43" s="31"/>
      <c r="AR43" s="35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53"/>
      <c r="AI44" s="31"/>
      <c r="AJ44" s="31"/>
      <c r="AK44" s="31"/>
      <c r="AL44" s="31"/>
      <c r="AM44" s="31"/>
      <c r="AN44" s="31"/>
      <c r="AO44" s="31"/>
      <c r="AP44" s="31"/>
      <c r="AQ44" s="31"/>
      <c r="AR44" s="35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53"/>
      <c r="AI45" s="31"/>
      <c r="AJ45" s="31"/>
      <c r="AK45" s="31"/>
      <c r="AL45" s="31"/>
      <c r="AM45" s="31"/>
      <c r="AN45" s="31"/>
      <c r="AO45" s="31"/>
      <c r="AP45" s="31"/>
      <c r="AQ45" s="31"/>
      <c r="AR45" s="35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53"/>
      <c r="AI46" s="31"/>
      <c r="AJ46" s="31"/>
      <c r="AK46" s="31"/>
      <c r="AL46" s="31"/>
      <c r="AM46" s="31"/>
      <c r="AN46" s="31"/>
      <c r="AO46" s="31"/>
      <c r="AP46" s="31"/>
      <c r="AQ46" s="31"/>
      <c r="AR46" s="35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53"/>
      <c r="AI47" s="31"/>
      <c r="AJ47" s="31"/>
      <c r="AK47" s="31"/>
      <c r="AL47" s="31"/>
      <c r="AM47" s="31"/>
      <c r="AN47" s="31"/>
      <c r="AO47" s="31"/>
      <c r="AP47" s="31"/>
      <c r="AQ47" s="31"/>
      <c r="AR47" s="35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53"/>
      <c r="AI48" s="31"/>
      <c r="AJ48" s="31"/>
      <c r="AK48" s="31"/>
      <c r="AL48" s="31"/>
      <c r="AM48" s="31"/>
      <c r="AN48" s="31"/>
      <c r="AO48" s="31"/>
      <c r="AP48" s="31"/>
      <c r="AQ48" s="31"/>
      <c r="AR48" s="35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53"/>
      <c r="AI49" s="31"/>
      <c r="AJ49" s="31"/>
      <c r="AK49" s="31"/>
      <c r="AL49" s="31"/>
      <c r="AM49" s="31"/>
      <c r="AN49" s="31"/>
      <c r="AO49" s="31"/>
      <c r="AP49" s="31"/>
      <c r="AQ49" s="31"/>
      <c r="AR49" s="35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53"/>
      <c r="AI50" s="31"/>
      <c r="AJ50" s="31"/>
      <c r="AK50" s="31"/>
      <c r="AL50" s="31"/>
      <c r="AM50" s="31"/>
      <c r="AN50" s="31"/>
      <c r="AO50" s="31"/>
      <c r="AP50" s="31"/>
      <c r="AQ50" s="31"/>
      <c r="AR50" s="35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53"/>
      <c r="AI51" s="31"/>
      <c r="AJ51" s="31"/>
      <c r="AK51" s="31"/>
      <c r="AL51" s="31"/>
      <c r="AM51" s="31"/>
      <c r="AN51" s="31"/>
      <c r="AO51" s="31"/>
      <c r="AP51" s="31"/>
      <c r="AQ51" s="31"/>
      <c r="AR51" s="35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53"/>
      <c r="AI52" s="31"/>
      <c r="AJ52" s="31"/>
      <c r="AK52" s="31"/>
      <c r="AL52" s="31"/>
      <c r="AM52" s="31"/>
      <c r="AN52" s="31"/>
      <c r="AO52" s="31"/>
      <c r="AP52" s="31"/>
      <c r="AQ52" s="31"/>
      <c r="AR52" s="35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53"/>
      <c r="AI53" s="31"/>
      <c r="AJ53" s="31"/>
      <c r="AK53" s="31"/>
      <c r="AL53" s="31"/>
      <c r="AM53" s="31"/>
      <c r="AN53" s="31"/>
      <c r="AO53" s="31"/>
      <c r="AP53" s="31"/>
      <c r="AQ53" s="31"/>
      <c r="AR53" s="35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53"/>
      <c r="AI54" s="31"/>
      <c r="AJ54" s="31"/>
      <c r="AK54" s="31"/>
      <c r="AL54" s="31"/>
      <c r="AM54" s="31"/>
      <c r="AN54" s="31"/>
      <c r="AO54" s="31"/>
      <c r="AP54" s="31"/>
      <c r="AQ54" s="31"/>
      <c r="AR54" s="35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53"/>
      <c r="AI55" s="31"/>
      <c r="AJ55" s="31"/>
      <c r="AK55" s="31"/>
      <c r="AL55" s="31"/>
      <c r="AM55" s="31"/>
      <c r="AN55" s="31"/>
      <c r="AO55" s="31"/>
      <c r="AP55" s="31"/>
      <c r="AQ55" s="31"/>
      <c r="AR55" s="35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53"/>
      <c r="AI56" s="31"/>
      <c r="AJ56" s="31"/>
      <c r="AK56" s="31"/>
      <c r="AL56" s="31"/>
      <c r="AM56" s="31"/>
      <c r="AN56" s="31"/>
      <c r="AO56" s="31"/>
      <c r="AP56" s="31"/>
      <c r="AQ56" s="31"/>
      <c r="AR56" s="35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53"/>
      <c r="AI57" s="31"/>
      <c r="AJ57" s="31"/>
      <c r="AK57" s="31"/>
      <c r="AL57" s="31"/>
      <c r="AM57" s="31"/>
      <c r="AN57" s="31"/>
      <c r="AO57" s="31"/>
      <c r="AP57" s="31"/>
      <c r="AQ57" s="31"/>
      <c r="AR57" s="35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53"/>
      <c r="AI58" s="31"/>
      <c r="AJ58" s="31"/>
      <c r="AK58" s="31"/>
      <c r="AL58" s="31"/>
      <c r="AM58" s="31"/>
      <c r="AN58" s="31"/>
      <c r="AO58" s="31"/>
      <c r="AP58" s="31"/>
      <c r="AQ58" s="31"/>
      <c r="AR58" s="35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53"/>
      <c r="AI59" s="31"/>
      <c r="AJ59" s="31"/>
      <c r="AK59" s="31"/>
      <c r="AL59" s="31"/>
      <c r="AM59" s="31"/>
      <c r="AN59" s="31"/>
      <c r="AO59" s="31"/>
      <c r="AP59" s="31"/>
      <c r="AQ59" s="31"/>
      <c r="AR59" s="35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53"/>
      <c r="AI60" s="31"/>
      <c r="AJ60" s="31"/>
      <c r="AK60" s="31"/>
      <c r="AL60" s="31"/>
      <c r="AM60" s="31"/>
      <c r="AN60" s="31"/>
      <c r="AO60" s="31"/>
      <c r="AP60" s="31"/>
      <c r="AQ60" s="31"/>
      <c r="AR60" s="35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53"/>
      <c r="AI61" s="31"/>
      <c r="AJ61" s="31"/>
      <c r="AK61" s="31"/>
      <c r="AL61" s="31"/>
      <c r="AM61" s="31"/>
      <c r="AN61" s="31"/>
      <c r="AO61" s="31"/>
      <c r="AP61" s="31"/>
      <c r="AQ61" s="31"/>
      <c r="AR61" s="35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53"/>
      <c r="AI62" s="31"/>
      <c r="AJ62" s="31"/>
      <c r="AK62" s="31"/>
      <c r="AL62" s="31"/>
      <c r="AM62" s="31"/>
      <c r="AN62" s="31"/>
      <c r="AO62" s="31"/>
      <c r="AP62" s="31"/>
      <c r="AQ62" s="31"/>
      <c r="AR62" s="35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53"/>
      <c r="AI63" s="31"/>
      <c r="AJ63" s="31"/>
      <c r="AK63" s="31"/>
      <c r="AL63" s="31"/>
      <c r="AM63" s="31"/>
      <c r="AN63" s="31"/>
      <c r="AO63" s="31"/>
      <c r="AP63" s="31"/>
      <c r="AQ63" s="31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53"/>
      <c r="AI64" s="31"/>
      <c r="AJ64" s="31"/>
      <c r="AK64" s="31"/>
      <c r="AL64" s="31"/>
      <c r="AM64" s="31"/>
      <c r="AN64" s="31"/>
      <c r="AO64" s="31"/>
      <c r="AP64" s="31"/>
      <c r="AQ64" s="31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53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53"/>
      <c r="AI66" s="31"/>
      <c r="AJ66" s="31"/>
      <c r="AK66" s="31"/>
      <c r="AL66" s="31"/>
      <c r="AM66" s="31"/>
      <c r="AN66" s="31"/>
      <c r="AO66" s="31"/>
      <c r="AP66" s="31"/>
      <c r="AQ66" s="31"/>
      <c r="AR66" s="66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53"/>
      <c r="AI67" s="31"/>
      <c r="AJ67" s="31"/>
      <c r="AK67" s="31"/>
      <c r="AL67" s="31"/>
      <c r="AM67" s="31"/>
      <c r="AN67" s="31"/>
      <c r="AO67" s="31"/>
      <c r="AP67" s="31"/>
      <c r="AQ67" s="31"/>
      <c r="AR67" s="66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53"/>
      <c r="AI68" s="31"/>
      <c r="AJ68" s="31"/>
      <c r="AK68" s="31"/>
      <c r="AL68" s="31"/>
      <c r="AM68" s="31"/>
      <c r="AN68" s="31"/>
      <c r="AO68" s="31"/>
      <c r="AP68" s="31"/>
      <c r="AQ68" s="31"/>
      <c r="AR68" s="66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53"/>
      <c r="AI69" s="31"/>
      <c r="AJ69" s="31"/>
      <c r="AK69" s="31"/>
      <c r="AL69" s="31"/>
      <c r="AM69" s="31"/>
      <c r="AN69" s="31"/>
      <c r="AO69" s="31"/>
      <c r="AP69" s="31"/>
      <c r="AQ69" s="31"/>
      <c r="AR69" s="66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53"/>
      <c r="AI70" s="31"/>
      <c r="AJ70" s="31"/>
      <c r="AK70" s="31"/>
      <c r="AL70" s="31"/>
      <c r="AM70" s="31"/>
      <c r="AN70" s="31"/>
      <c r="AO70" s="31"/>
      <c r="AP70" s="31"/>
      <c r="AQ70" s="31"/>
      <c r="AR70" s="66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53"/>
      <c r="AI71" s="31"/>
      <c r="AJ71" s="31"/>
      <c r="AK71" s="31"/>
      <c r="AL71" s="31"/>
      <c r="AM71" s="31"/>
      <c r="AN71" s="31"/>
      <c r="AO71" s="31"/>
      <c r="AP71" s="31"/>
      <c r="AQ71" s="31"/>
      <c r="AR71" s="66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53"/>
      <c r="AI72" s="31"/>
      <c r="AJ72" s="31"/>
      <c r="AK72" s="31"/>
      <c r="AL72" s="31"/>
      <c r="AM72" s="31"/>
      <c r="AN72" s="31"/>
      <c r="AO72" s="31"/>
      <c r="AP72" s="31"/>
      <c r="AQ72" s="31"/>
      <c r="AR72" s="66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53"/>
      <c r="AI73" s="31"/>
      <c r="AJ73" s="31"/>
      <c r="AK73" s="31"/>
      <c r="AL73" s="31"/>
      <c r="AM73" s="31"/>
      <c r="AN73" s="31"/>
      <c r="AO73" s="31"/>
      <c r="AP73" s="31"/>
      <c r="AQ73" s="31"/>
      <c r="AR73" s="66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53"/>
      <c r="AI74" s="31"/>
      <c r="AJ74" s="31"/>
      <c r="AK74" s="31"/>
      <c r="AL74" s="31"/>
      <c r="AM74" s="31"/>
      <c r="AN74" s="31"/>
      <c r="AO74" s="31"/>
      <c r="AP74" s="31"/>
      <c r="AQ74" s="31"/>
      <c r="AR74" s="66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53"/>
      <c r="AI75" s="31"/>
      <c r="AJ75" s="31"/>
      <c r="AK75" s="31"/>
      <c r="AL75" s="31"/>
      <c r="AM75" s="31"/>
      <c r="AN75" s="31"/>
      <c r="AO75" s="31"/>
      <c r="AP75" s="31"/>
      <c r="AQ75" s="31"/>
      <c r="AR75" s="66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53"/>
      <c r="AI76" s="31"/>
      <c r="AJ76" s="31"/>
      <c r="AK76" s="31"/>
      <c r="AL76" s="31"/>
      <c r="AM76" s="31"/>
      <c r="AN76" s="31"/>
      <c r="AO76" s="31"/>
      <c r="AP76" s="31"/>
      <c r="AQ76" s="31"/>
      <c r="AR76" s="66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53"/>
      <c r="AI77" s="31"/>
      <c r="AJ77" s="31"/>
      <c r="AK77" s="31"/>
      <c r="AL77" s="31"/>
      <c r="AM77" s="31"/>
      <c r="AN77" s="31"/>
      <c r="AO77" s="31"/>
      <c r="AP77" s="31"/>
      <c r="AQ77" s="31"/>
      <c r="AR77" s="66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53"/>
      <c r="AI78" s="31"/>
      <c r="AJ78" s="31"/>
      <c r="AK78" s="31"/>
      <c r="AL78" s="31"/>
      <c r="AM78" s="31"/>
      <c r="AN78" s="31"/>
      <c r="AO78" s="31"/>
      <c r="AP78" s="31"/>
      <c r="AQ78" s="31"/>
      <c r="AR78" s="66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3"/>
      <c r="AH79" s="53"/>
      <c r="AI79" s="31"/>
      <c r="AJ79" s="31"/>
      <c r="AK79" s="31"/>
      <c r="AL79" s="31"/>
      <c r="AM79" s="31"/>
      <c r="AN79" s="31"/>
      <c r="AO79" s="31"/>
      <c r="AP79" s="31"/>
      <c r="AQ79" s="31"/>
      <c r="AR79" s="66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3"/>
      <c r="AH80" s="53"/>
      <c r="AI80" s="31"/>
      <c r="AJ80" s="31"/>
      <c r="AK80" s="31"/>
      <c r="AL80" s="31"/>
      <c r="AM80" s="31"/>
      <c r="AN80" s="31"/>
      <c r="AO80" s="31"/>
      <c r="AP80" s="31"/>
      <c r="AQ80" s="31"/>
      <c r="AR80" s="66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23"/>
      <c r="AH81" s="53"/>
      <c r="AI81" s="31"/>
      <c r="AJ81" s="31"/>
      <c r="AK81" s="31"/>
      <c r="AL81" s="31"/>
      <c r="AM81" s="31"/>
      <c r="AN81" s="31"/>
      <c r="AO81" s="31"/>
      <c r="AP81" s="31"/>
      <c r="AQ81" s="31"/>
      <c r="AR81" s="66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23"/>
      <c r="AH82" s="53"/>
      <c r="AI82" s="31"/>
      <c r="AJ82" s="31"/>
      <c r="AK82" s="31"/>
      <c r="AL82" s="31"/>
      <c r="AM82" s="31"/>
      <c r="AN82" s="31"/>
      <c r="AO82" s="31"/>
      <c r="AP82" s="31"/>
      <c r="AQ82" s="31"/>
      <c r="AR82" s="66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23"/>
      <c r="AH83" s="53"/>
      <c r="AI83" s="31"/>
      <c r="AJ83" s="31"/>
      <c r="AK83" s="31"/>
      <c r="AL83" s="31"/>
      <c r="AM83" s="31"/>
      <c r="AN83" s="31"/>
      <c r="AO83" s="31"/>
      <c r="AP83" s="31"/>
      <c r="AQ83" s="31"/>
      <c r="AR83" s="66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23"/>
      <c r="AH84" s="53"/>
      <c r="AI84" s="31"/>
      <c r="AJ84" s="31"/>
      <c r="AK84" s="31"/>
      <c r="AL84" s="31"/>
      <c r="AM84" s="31"/>
      <c r="AN84" s="31"/>
      <c r="AO84" s="31"/>
      <c r="AP84" s="31"/>
      <c r="AQ84" s="31"/>
      <c r="AR84" s="66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3"/>
      <c r="P85" s="23"/>
      <c r="Q85" s="23"/>
      <c r="R85" s="23"/>
      <c r="S85" s="23"/>
      <c r="T85" s="23"/>
      <c r="U85" s="31"/>
      <c r="V85" s="34"/>
      <c r="W85" s="31"/>
      <c r="X85" s="31"/>
      <c r="Y85" s="23"/>
      <c r="Z85" s="23"/>
      <c r="AA85" s="23"/>
      <c r="AB85" s="23"/>
      <c r="AC85" s="23"/>
      <c r="AD85" s="23"/>
      <c r="AE85" s="23"/>
      <c r="AF85" s="23"/>
      <c r="AG85" s="23"/>
      <c r="AH85" s="53"/>
      <c r="AI85" s="31"/>
      <c r="AJ85" s="31"/>
      <c r="AK85" s="23"/>
      <c r="AL85" s="23"/>
      <c r="AM85" s="23"/>
      <c r="AN85" s="23"/>
      <c r="AO85" s="23"/>
      <c r="AP85" s="23"/>
      <c r="AQ85" s="23"/>
      <c r="AR85" s="66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4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53"/>
      <c r="AI86" s="31"/>
      <c r="AJ86" s="31"/>
      <c r="AK86" s="23"/>
      <c r="AL86" s="23"/>
      <c r="AM86" s="23"/>
      <c r="AN86" s="23"/>
      <c r="AO86" s="23"/>
      <c r="AP86" s="23"/>
      <c r="AQ86" s="23"/>
      <c r="AR86" s="66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4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53"/>
      <c r="AI87" s="31"/>
      <c r="AJ87" s="31"/>
      <c r="AK87" s="23"/>
      <c r="AL87" s="23"/>
      <c r="AM87" s="23"/>
      <c r="AN87" s="23"/>
      <c r="AO87" s="23"/>
      <c r="AP87" s="23"/>
      <c r="AQ87" s="23"/>
      <c r="AR87" s="66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4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53"/>
      <c r="AI88" s="31"/>
      <c r="AJ88" s="31"/>
      <c r="AK88" s="23"/>
      <c r="AL88" s="23"/>
      <c r="AM88" s="23"/>
      <c r="AN88" s="23"/>
      <c r="AO88" s="23"/>
      <c r="AP88" s="23"/>
      <c r="AQ88" s="23"/>
      <c r="AR88" s="66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4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53"/>
      <c r="AI89" s="31"/>
      <c r="AJ89" s="31"/>
      <c r="AK89" s="23"/>
      <c r="AL89" s="23"/>
      <c r="AM89" s="23"/>
      <c r="AN89" s="23"/>
      <c r="AO89" s="23"/>
      <c r="AP89" s="23"/>
      <c r="AQ89" s="23"/>
      <c r="AR89" s="66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4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53"/>
      <c r="AI90" s="31"/>
      <c r="AJ90" s="31"/>
      <c r="AK90" s="23"/>
      <c r="AL90" s="23"/>
      <c r="AM90" s="23"/>
      <c r="AN90" s="23"/>
      <c r="AO90" s="23"/>
      <c r="AP90" s="23"/>
      <c r="AQ90" s="23"/>
      <c r="AR90" s="66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4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53"/>
      <c r="AI91" s="31"/>
      <c r="AJ91" s="31"/>
      <c r="AK91" s="23"/>
      <c r="AL91" s="23"/>
      <c r="AM91" s="23"/>
      <c r="AN91" s="23"/>
      <c r="AO91" s="23"/>
      <c r="AP91" s="23"/>
      <c r="AQ91" s="23"/>
      <c r="AR91" s="66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4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53"/>
      <c r="AI92" s="31"/>
      <c r="AJ92" s="31"/>
      <c r="AK92" s="23"/>
      <c r="AL92" s="23"/>
      <c r="AM92" s="23"/>
      <c r="AN92" s="23"/>
      <c r="AO92" s="23"/>
      <c r="AP92" s="23"/>
      <c r="AQ92" s="23"/>
      <c r="AR92" s="66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4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53"/>
      <c r="AI93" s="31"/>
      <c r="AJ93" s="31"/>
      <c r="AK93" s="23"/>
      <c r="AL93" s="23"/>
      <c r="AM93" s="23"/>
      <c r="AN93" s="23"/>
      <c r="AO93" s="23"/>
      <c r="AP93" s="23"/>
      <c r="AQ93" s="23"/>
      <c r="AR93" s="66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4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53"/>
      <c r="AI94" s="31"/>
      <c r="AJ94" s="31"/>
      <c r="AK94" s="23"/>
      <c r="AL94" s="23"/>
      <c r="AM94" s="23"/>
      <c r="AN94" s="23"/>
      <c r="AO94" s="23"/>
      <c r="AP94" s="23"/>
      <c r="AQ94" s="23"/>
      <c r="AR94" s="66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4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53"/>
      <c r="AI95" s="31"/>
      <c r="AJ95" s="31"/>
      <c r="AK95" s="23"/>
      <c r="AL95" s="23"/>
      <c r="AM95" s="23"/>
      <c r="AN95" s="23"/>
      <c r="AO95" s="23"/>
      <c r="AP95" s="23"/>
      <c r="AQ95" s="23"/>
      <c r="AR95" s="66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4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53"/>
      <c r="AI96" s="31"/>
      <c r="AJ96" s="31"/>
      <c r="AK96" s="23"/>
      <c r="AL96" s="23"/>
      <c r="AM96" s="23"/>
      <c r="AN96" s="23"/>
      <c r="AO96" s="23"/>
      <c r="AP96" s="23"/>
      <c r="AQ96" s="23"/>
      <c r="AR96" s="66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4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53"/>
      <c r="AI97" s="31"/>
      <c r="AJ97" s="31"/>
      <c r="AK97" s="23"/>
      <c r="AL97" s="23"/>
      <c r="AM97" s="23"/>
      <c r="AN97" s="23"/>
      <c r="AO97" s="23"/>
      <c r="AP97" s="23"/>
      <c r="AQ97" s="23"/>
      <c r="AR97" s="66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4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53"/>
      <c r="AI98" s="31"/>
      <c r="AJ98" s="31"/>
      <c r="AK98" s="23"/>
      <c r="AL98" s="23"/>
      <c r="AM98" s="23"/>
      <c r="AN98" s="23"/>
      <c r="AO98" s="23"/>
      <c r="AP98" s="23"/>
      <c r="AQ98" s="23"/>
      <c r="AR98" s="66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4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53"/>
      <c r="AI99" s="31"/>
      <c r="AJ99" s="31"/>
      <c r="AK99" s="23"/>
      <c r="AL99" s="23"/>
      <c r="AM99" s="23"/>
      <c r="AN99" s="23"/>
      <c r="AO99" s="23"/>
      <c r="AP99" s="23"/>
      <c r="AQ99" s="23"/>
      <c r="AR99" s="66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4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53"/>
      <c r="AI100" s="31"/>
      <c r="AJ100" s="31"/>
      <c r="AK100" s="23"/>
      <c r="AL100" s="23"/>
      <c r="AM100" s="23"/>
      <c r="AN100" s="23"/>
      <c r="AO100" s="23"/>
      <c r="AP100" s="23"/>
      <c r="AQ100" s="23"/>
      <c r="AR100" s="66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4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53"/>
      <c r="AI101" s="31"/>
      <c r="AJ101" s="31"/>
      <c r="AK101" s="23"/>
      <c r="AL101" s="23"/>
      <c r="AM101" s="23"/>
      <c r="AN101" s="23"/>
      <c r="AO101" s="23"/>
      <c r="AP101" s="23"/>
      <c r="AQ101" s="23"/>
      <c r="AR101" s="66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4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53"/>
      <c r="AI102" s="31"/>
      <c r="AJ102" s="31"/>
      <c r="AK102" s="23"/>
      <c r="AL102" s="23"/>
      <c r="AM102" s="23"/>
      <c r="AN102" s="23"/>
      <c r="AO102" s="23"/>
      <c r="AP102" s="23"/>
      <c r="AQ102" s="23"/>
      <c r="AR102" s="66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4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53"/>
      <c r="AI103" s="31"/>
      <c r="AJ103" s="31"/>
      <c r="AK103" s="23"/>
      <c r="AL103" s="23"/>
      <c r="AM103" s="23"/>
      <c r="AN103" s="23"/>
      <c r="AO103" s="23"/>
      <c r="AP103" s="23"/>
      <c r="AQ103" s="23"/>
      <c r="AR103" s="66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4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53"/>
      <c r="AI104" s="31"/>
      <c r="AJ104" s="31"/>
      <c r="AK104" s="23"/>
      <c r="AL104" s="23"/>
      <c r="AM104" s="23"/>
      <c r="AN104" s="23"/>
      <c r="AO104" s="23"/>
      <c r="AP104" s="23"/>
      <c r="AQ104" s="23"/>
      <c r="AR104" s="66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4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53"/>
      <c r="AI105" s="31"/>
      <c r="AJ105" s="31"/>
      <c r="AK105" s="23"/>
      <c r="AL105" s="23"/>
      <c r="AM105" s="23"/>
      <c r="AN105" s="23"/>
      <c r="AO105" s="23"/>
      <c r="AP105" s="23"/>
      <c r="AQ105" s="23"/>
      <c r="AR105" s="66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4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53"/>
      <c r="AI106" s="31"/>
      <c r="AJ106" s="31"/>
      <c r="AK106" s="23"/>
      <c r="AL106" s="23"/>
      <c r="AM106" s="23"/>
      <c r="AN106" s="23"/>
      <c r="AO106" s="23"/>
      <c r="AP106" s="23"/>
      <c r="AQ106" s="23"/>
      <c r="AR106" s="66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4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53"/>
      <c r="AI107" s="31"/>
      <c r="AJ107" s="31"/>
      <c r="AK107" s="23"/>
      <c r="AL107" s="23"/>
      <c r="AM107" s="23"/>
      <c r="AN107" s="23"/>
      <c r="AO107" s="23"/>
      <c r="AP107" s="23"/>
      <c r="AQ107" s="23"/>
      <c r="AR107" s="66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4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53"/>
      <c r="AI108" s="31"/>
      <c r="AJ108" s="31"/>
      <c r="AK108" s="23"/>
      <c r="AL108" s="23"/>
      <c r="AM108" s="23"/>
      <c r="AN108" s="23"/>
      <c r="AO108" s="23"/>
      <c r="AP108" s="23"/>
      <c r="AQ108" s="23"/>
      <c r="AR108" s="66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4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53"/>
      <c r="AI109" s="31"/>
      <c r="AJ109" s="31"/>
      <c r="AK109" s="23"/>
      <c r="AL109" s="23"/>
      <c r="AM109" s="23"/>
      <c r="AN109" s="23"/>
      <c r="AO109" s="23"/>
      <c r="AP109" s="23"/>
      <c r="AQ109" s="23"/>
      <c r="AR109" s="66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4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53"/>
      <c r="AI110" s="31"/>
      <c r="AJ110" s="31"/>
      <c r="AK110" s="23"/>
      <c r="AL110" s="23"/>
      <c r="AM110" s="23"/>
      <c r="AN110" s="23"/>
      <c r="AO110" s="23"/>
      <c r="AP110" s="23"/>
      <c r="AQ110" s="23"/>
      <c r="AR110" s="66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4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53"/>
      <c r="AI111" s="31"/>
      <c r="AJ111" s="31"/>
      <c r="AK111" s="23"/>
      <c r="AL111" s="23"/>
      <c r="AM111" s="23"/>
      <c r="AN111" s="23"/>
      <c r="AO111" s="23"/>
      <c r="AP111" s="23"/>
      <c r="AQ111" s="23"/>
      <c r="AR111" s="66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4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53"/>
      <c r="AI112" s="31"/>
      <c r="AJ112" s="31"/>
      <c r="AK112" s="23"/>
      <c r="AL112" s="23"/>
      <c r="AM112" s="23"/>
      <c r="AN112" s="23"/>
      <c r="AO112" s="23"/>
      <c r="AP112" s="23"/>
      <c r="AQ112" s="23"/>
      <c r="AR112" s="66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4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53"/>
      <c r="AI113" s="31"/>
      <c r="AJ113" s="31"/>
      <c r="AK113" s="23"/>
      <c r="AL113" s="23"/>
      <c r="AM113" s="23"/>
      <c r="AN113" s="23"/>
      <c r="AO113" s="23"/>
      <c r="AP113" s="23"/>
      <c r="AQ113" s="23"/>
      <c r="AR113" s="66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4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53"/>
      <c r="AI114" s="31"/>
      <c r="AJ114" s="31"/>
      <c r="AK114" s="23"/>
      <c r="AL114" s="23"/>
      <c r="AM114" s="23"/>
      <c r="AN114" s="23"/>
      <c r="AO114" s="23"/>
      <c r="AP114" s="23"/>
      <c r="AQ114" s="23"/>
      <c r="AR114" s="66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4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53"/>
      <c r="AI115" s="31"/>
      <c r="AJ115" s="31"/>
      <c r="AK115" s="23"/>
      <c r="AL115" s="23"/>
      <c r="AM115" s="23"/>
      <c r="AN115" s="23"/>
      <c r="AO115" s="23"/>
      <c r="AP115" s="23"/>
      <c r="AQ115" s="23"/>
      <c r="AR115" s="66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4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53"/>
      <c r="AI116" s="31"/>
      <c r="AJ116" s="31"/>
      <c r="AK116" s="23"/>
      <c r="AL116" s="23"/>
      <c r="AM116" s="23"/>
      <c r="AN116" s="23"/>
      <c r="AO116" s="23"/>
      <c r="AP116" s="23"/>
      <c r="AQ116" s="23"/>
      <c r="AR116" s="66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4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53"/>
      <c r="AI117" s="31"/>
      <c r="AJ117" s="31"/>
      <c r="AK117" s="23"/>
      <c r="AL117" s="23"/>
      <c r="AM117" s="23"/>
      <c r="AN117" s="23"/>
      <c r="AO117" s="23"/>
      <c r="AP117" s="23"/>
      <c r="AQ117" s="23"/>
      <c r="AR117" s="66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4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53"/>
      <c r="AI118" s="31"/>
      <c r="AJ118" s="31"/>
      <c r="AK118" s="23"/>
      <c r="AL118" s="23"/>
      <c r="AM118" s="23"/>
      <c r="AN118" s="23"/>
      <c r="AO118" s="23"/>
      <c r="AP118" s="23"/>
      <c r="AQ118" s="23"/>
      <c r="AR118" s="66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4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53"/>
      <c r="AI119" s="31"/>
      <c r="AJ119" s="31"/>
      <c r="AK119" s="23"/>
      <c r="AL119" s="23"/>
      <c r="AM119" s="23"/>
      <c r="AN119" s="23"/>
      <c r="AO119" s="23"/>
      <c r="AP119" s="23"/>
      <c r="AQ119" s="23"/>
      <c r="AR119" s="66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4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53"/>
      <c r="AI120" s="31"/>
      <c r="AJ120" s="31"/>
      <c r="AK120" s="23"/>
      <c r="AL120" s="23"/>
      <c r="AM120" s="23"/>
      <c r="AN120" s="23"/>
      <c r="AO120" s="23"/>
      <c r="AP120" s="23"/>
      <c r="AQ120" s="23"/>
      <c r="AR120" s="66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4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53"/>
      <c r="AI121" s="31"/>
      <c r="AJ121" s="31"/>
      <c r="AK121" s="23"/>
      <c r="AL121" s="23"/>
      <c r="AM121" s="23"/>
      <c r="AN121" s="23"/>
      <c r="AO121" s="23"/>
      <c r="AP121" s="23"/>
      <c r="AQ121" s="23"/>
      <c r="AR121" s="66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4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53"/>
      <c r="AI122" s="31"/>
      <c r="AJ122" s="31"/>
      <c r="AK122" s="23"/>
      <c r="AL122" s="23"/>
      <c r="AM122" s="23"/>
      <c r="AN122" s="23"/>
      <c r="AO122" s="23"/>
      <c r="AP122" s="23"/>
      <c r="AQ122" s="23"/>
      <c r="AR122" s="66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4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53"/>
      <c r="AI123" s="31"/>
      <c r="AJ123" s="31"/>
      <c r="AK123" s="23"/>
      <c r="AL123" s="23"/>
      <c r="AM123" s="23"/>
      <c r="AN123" s="23"/>
      <c r="AO123" s="23"/>
      <c r="AP123" s="23"/>
      <c r="AQ123" s="23"/>
      <c r="AR123" s="66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4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53"/>
      <c r="AI124" s="31"/>
      <c r="AJ124" s="31"/>
      <c r="AK124" s="23"/>
      <c r="AL124" s="23"/>
      <c r="AM124" s="23"/>
      <c r="AN124" s="23"/>
      <c r="AO124" s="23"/>
      <c r="AP124" s="23"/>
      <c r="AQ124" s="23"/>
      <c r="AR124" s="66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4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53"/>
      <c r="AI125" s="31"/>
      <c r="AJ125" s="31"/>
      <c r="AK125" s="23"/>
      <c r="AL125" s="23"/>
      <c r="AM125" s="23"/>
      <c r="AN125" s="23"/>
      <c r="AO125" s="23"/>
      <c r="AP125" s="23"/>
      <c r="AQ125" s="23"/>
      <c r="AR125" s="66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4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53"/>
      <c r="AI126" s="31"/>
      <c r="AJ126" s="31"/>
      <c r="AK126" s="23"/>
      <c r="AL126" s="23"/>
      <c r="AM126" s="23"/>
      <c r="AN126" s="23"/>
      <c r="AO126" s="23"/>
      <c r="AP126" s="23"/>
      <c r="AQ126" s="23"/>
      <c r="AR126" s="66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4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53"/>
      <c r="AI127" s="31"/>
      <c r="AJ127" s="31"/>
      <c r="AK127" s="23"/>
      <c r="AL127" s="23"/>
      <c r="AM127" s="23"/>
      <c r="AN127" s="23"/>
      <c r="AO127" s="23"/>
      <c r="AP127" s="23"/>
      <c r="AQ127" s="23"/>
      <c r="AR127" s="66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4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53"/>
      <c r="AI128" s="31"/>
      <c r="AJ128" s="31"/>
      <c r="AK128" s="23"/>
      <c r="AL128" s="23"/>
      <c r="AM128" s="23"/>
      <c r="AN128" s="23"/>
      <c r="AO128" s="23"/>
      <c r="AP128" s="23"/>
      <c r="AQ128" s="23"/>
      <c r="AR128" s="66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4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53"/>
      <c r="AI129" s="31"/>
      <c r="AJ129" s="31"/>
      <c r="AK129" s="23"/>
      <c r="AL129" s="23"/>
      <c r="AM129" s="23"/>
      <c r="AN129" s="23"/>
      <c r="AO129" s="23"/>
      <c r="AP129" s="23"/>
      <c r="AQ129" s="23"/>
      <c r="AR129" s="66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4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53"/>
      <c r="AI130" s="31"/>
      <c r="AJ130" s="31"/>
      <c r="AK130" s="23"/>
      <c r="AL130" s="23"/>
      <c r="AM130" s="23"/>
      <c r="AN130" s="23"/>
      <c r="AO130" s="23"/>
      <c r="AP130" s="23"/>
      <c r="AQ130" s="23"/>
      <c r="AR130" s="66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4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53"/>
      <c r="AI131" s="31"/>
      <c r="AJ131" s="31"/>
      <c r="AK131" s="23"/>
      <c r="AL131" s="23"/>
      <c r="AM131" s="23"/>
      <c r="AN131" s="23"/>
      <c r="AO131" s="23"/>
      <c r="AP131" s="23"/>
      <c r="AQ131" s="23"/>
      <c r="AR131" s="66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4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53"/>
      <c r="AI132" s="31"/>
      <c r="AJ132" s="31"/>
      <c r="AK132" s="23"/>
      <c r="AL132" s="23"/>
      <c r="AM132" s="23"/>
      <c r="AN132" s="23"/>
      <c r="AO132" s="23"/>
      <c r="AP132" s="23"/>
      <c r="AQ132" s="23"/>
      <c r="AR132" s="66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4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53"/>
      <c r="AI133" s="31"/>
      <c r="AJ133" s="31"/>
      <c r="AK133" s="23"/>
      <c r="AL133" s="23"/>
      <c r="AM133" s="23"/>
      <c r="AN133" s="23"/>
      <c r="AO133" s="23"/>
      <c r="AP133" s="23"/>
      <c r="AQ133" s="23"/>
      <c r="AR133" s="66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4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53"/>
      <c r="AI134" s="31"/>
      <c r="AJ134" s="31"/>
      <c r="AK134" s="23"/>
      <c r="AL134" s="23"/>
      <c r="AM134" s="23"/>
      <c r="AN134" s="23"/>
      <c r="AO134" s="23"/>
      <c r="AP134" s="23"/>
      <c r="AQ134" s="23"/>
      <c r="AR134" s="66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4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53"/>
      <c r="AI135" s="31"/>
      <c r="AJ135" s="31"/>
      <c r="AK135" s="23"/>
      <c r="AL135" s="23"/>
      <c r="AM135" s="23"/>
      <c r="AN135" s="23"/>
      <c r="AO135" s="23"/>
      <c r="AP135" s="23"/>
      <c r="AQ135" s="23"/>
      <c r="AR135" s="66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4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53"/>
      <c r="AI136" s="31"/>
      <c r="AJ136" s="31"/>
      <c r="AK136" s="23"/>
      <c r="AL136" s="23"/>
      <c r="AM136" s="23"/>
      <c r="AN136" s="23"/>
      <c r="AO136" s="23"/>
      <c r="AP136" s="23"/>
      <c r="AQ136" s="23"/>
      <c r="AR136" s="66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4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53"/>
      <c r="AI137" s="31"/>
      <c r="AJ137" s="31"/>
      <c r="AK137" s="23"/>
      <c r="AL137" s="23"/>
      <c r="AM137" s="23"/>
      <c r="AN137" s="23"/>
      <c r="AO137" s="23"/>
      <c r="AP137" s="23"/>
      <c r="AQ137" s="23"/>
      <c r="AR137" s="66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4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53"/>
      <c r="AI138" s="31"/>
      <c r="AJ138" s="31"/>
      <c r="AK138" s="23"/>
      <c r="AL138" s="23"/>
      <c r="AM138" s="23"/>
      <c r="AN138" s="23"/>
      <c r="AO138" s="23"/>
      <c r="AP138" s="23"/>
      <c r="AQ138" s="23"/>
      <c r="AR138" s="66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4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53"/>
      <c r="AI139" s="31"/>
      <c r="AJ139" s="31"/>
      <c r="AK139" s="23"/>
      <c r="AL139" s="23"/>
      <c r="AM139" s="23"/>
      <c r="AN139" s="23"/>
      <c r="AO139" s="23"/>
      <c r="AP139" s="23"/>
      <c r="AQ139" s="23"/>
      <c r="AR139" s="66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4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53"/>
      <c r="AI140" s="31"/>
      <c r="AJ140" s="31"/>
      <c r="AK140" s="23"/>
      <c r="AL140" s="23"/>
      <c r="AM140" s="23"/>
      <c r="AN140" s="23"/>
      <c r="AO140" s="23"/>
      <c r="AP140" s="23"/>
      <c r="AQ140" s="23"/>
      <c r="AR140" s="66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4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53"/>
      <c r="AI141" s="31"/>
      <c r="AJ141" s="31"/>
      <c r="AK141" s="23"/>
      <c r="AL141" s="23"/>
      <c r="AM141" s="23"/>
      <c r="AN141" s="23"/>
      <c r="AO141" s="23"/>
      <c r="AP141" s="23"/>
      <c r="AQ141" s="23"/>
      <c r="AR141" s="66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4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53"/>
      <c r="AI142" s="31"/>
      <c r="AJ142" s="31"/>
      <c r="AK142" s="23"/>
      <c r="AL142" s="23"/>
      <c r="AM142" s="23"/>
      <c r="AN142" s="23"/>
      <c r="AO142" s="23"/>
      <c r="AP142" s="23"/>
      <c r="AQ142" s="23"/>
      <c r="AR142" s="66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4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53"/>
      <c r="AI143" s="31"/>
      <c r="AJ143" s="31"/>
      <c r="AK143" s="23"/>
      <c r="AL143" s="23"/>
      <c r="AM143" s="23"/>
      <c r="AN143" s="23"/>
      <c r="AO143" s="23"/>
      <c r="AP143" s="23"/>
      <c r="AQ143" s="23"/>
      <c r="AR143" s="66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4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53"/>
      <c r="AI144" s="31"/>
      <c r="AJ144" s="31"/>
      <c r="AK144" s="23"/>
      <c r="AL144" s="23"/>
      <c r="AM144" s="23"/>
      <c r="AN144" s="23"/>
      <c r="AO144" s="23"/>
      <c r="AP144" s="23"/>
      <c r="AQ144" s="23"/>
      <c r="AR144" s="66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4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53"/>
      <c r="AI145" s="31"/>
      <c r="AJ145" s="31"/>
      <c r="AK145" s="23"/>
      <c r="AL145" s="23"/>
      <c r="AM145" s="23"/>
      <c r="AN145" s="23"/>
      <c r="AO145" s="23"/>
      <c r="AP145" s="23"/>
      <c r="AQ145" s="23"/>
      <c r="AR145" s="66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4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53"/>
      <c r="AI146" s="31"/>
      <c r="AJ146" s="31"/>
      <c r="AK146" s="23"/>
      <c r="AL146" s="23"/>
      <c r="AM146" s="23"/>
      <c r="AN146" s="23"/>
      <c r="AO146" s="23"/>
      <c r="AP146" s="23"/>
      <c r="AQ146" s="23"/>
      <c r="AR146" s="66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4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53"/>
      <c r="AI147" s="31"/>
      <c r="AJ147" s="31"/>
      <c r="AK147" s="23"/>
      <c r="AL147" s="23"/>
      <c r="AM147" s="23"/>
      <c r="AN147" s="23"/>
      <c r="AO147" s="23"/>
      <c r="AP147" s="23"/>
      <c r="AQ147" s="23"/>
      <c r="AR147" s="66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4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53"/>
      <c r="AI148" s="31"/>
      <c r="AJ148" s="31"/>
      <c r="AK148" s="23"/>
      <c r="AL148" s="23"/>
      <c r="AM148" s="23"/>
      <c r="AN148" s="23"/>
      <c r="AO148" s="23"/>
      <c r="AP148" s="23"/>
      <c r="AQ148" s="23"/>
      <c r="AR148" s="66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4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53"/>
      <c r="AI149" s="31"/>
      <c r="AJ149" s="31"/>
      <c r="AK149" s="23"/>
      <c r="AL149" s="23"/>
      <c r="AM149" s="23"/>
      <c r="AN149" s="23"/>
      <c r="AO149" s="23"/>
      <c r="AP149" s="23"/>
      <c r="AQ149" s="23"/>
      <c r="AR149" s="66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4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53"/>
      <c r="AI150" s="31"/>
      <c r="AJ150" s="31"/>
      <c r="AK150" s="23"/>
      <c r="AL150" s="23"/>
      <c r="AM150" s="23"/>
      <c r="AN150" s="23"/>
      <c r="AO150" s="23"/>
      <c r="AP150" s="23"/>
      <c r="AQ150" s="23"/>
      <c r="AR150" s="66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4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53"/>
      <c r="AI151" s="31"/>
      <c r="AJ151" s="31"/>
      <c r="AK151" s="23"/>
      <c r="AL151" s="23"/>
      <c r="AM151" s="23"/>
      <c r="AN151" s="23"/>
      <c r="AO151" s="23"/>
      <c r="AP151" s="23"/>
      <c r="AQ151" s="23"/>
      <c r="AR151" s="66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4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53"/>
      <c r="AI152" s="31"/>
      <c r="AJ152" s="31"/>
      <c r="AK152" s="23"/>
      <c r="AL152" s="23"/>
      <c r="AM152" s="23"/>
      <c r="AN152" s="23"/>
      <c r="AO152" s="23"/>
      <c r="AP152" s="23"/>
      <c r="AQ152" s="23"/>
      <c r="AR152" s="66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4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53"/>
      <c r="AI153" s="31"/>
      <c r="AJ153" s="31"/>
      <c r="AK153" s="23"/>
      <c r="AL153" s="23"/>
      <c r="AM153" s="23"/>
      <c r="AN153" s="23"/>
      <c r="AO153" s="23"/>
      <c r="AP153" s="23"/>
      <c r="AQ153" s="23"/>
      <c r="AR153" s="66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4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53"/>
      <c r="AI154" s="31"/>
      <c r="AJ154" s="31"/>
      <c r="AK154" s="23"/>
      <c r="AL154" s="23"/>
      <c r="AM154" s="23"/>
      <c r="AN154" s="23"/>
      <c r="AO154" s="23"/>
      <c r="AP154" s="23"/>
      <c r="AQ154" s="23"/>
      <c r="AR154" s="66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4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53"/>
      <c r="AI155" s="31"/>
      <c r="AJ155" s="31"/>
      <c r="AK155" s="23"/>
      <c r="AL155" s="23"/>
      <c r="AM155" s="23"/>
      <c r="AN155" s="23"/>
      <c r="AO155" s="23"/>
      <c r="AP155" s="23"/>
      <c r="AQ155" s="23"/>
      <c r="AR155" s="66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4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53"/>
      <c r="AI156" s="31"/>
      <c r="AJ156" s="31"/>
      <c r="AK156" s="23"/>
      <c r="AL156" s="23"/>
      <c r="AM156" s="23"/>
      <c r="AN156" s="23"/>
      <c r="AO156" s="23"/>
      <c r="AP156" s="23"/>
      <c r="AQ156" s="23"/>
      <c r="AR156" s="66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4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53"/>
      <c r="AI157" s="31"/>
      <c r="AJ157" s="31"/>
      <c r="AK157" s="23"/>
      <c r="AL157" s="23"/>
      <c r="AM157" s="23"/>
      <c r="AN157" s="23"/>
      <c r="AO157" s="23"/>
      <c r="AP157" s="23"/>
      <c r="AQ157" s="23"/>
      <c r="AR157" s="66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4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53"/>
      <c r="AI158" s="31"/>
      <c r="AJ158" s="31"/>
      <c r="AK158" s="23"/>
      <c r="AL158" s="23"/>
      <c r="AM158" s="23"/>
      <c r="AN158" s="23"/>
      <c r="AO158" s="23"/>
      <c r="AP158" s="23"/>
      <c r="AQ158" s="23"/>
      <c r="AR158" s="66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4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53"/>
      <c r="AI159" s="31"/>
      <c r="AJ159" s="31"/>
      <c r="AK159" s="23"/>
      <c r="AL159" s="23"/>
      <c r="AM159" s="23"/>
      <c r="AN159" s="23"/>
      <c r="AO159" s="23"/>
      <c r="AP159" s="23"/>
      <c r="AQ159" s="23"/>
      <c r="AR159" s="66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4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53"/>
      <c r="AI160" s="31"/>
      <c r="AJ160" s="31"/>
      <c r="AK160" s="23"/>
      <c r="AL160" s="23"/>
      <c r="AM160" s="23"/>
      <c r="AN160" s="23"/>
      <c r="AO160" s="23"/>
      <c r="AP160" s="23"/>
      <c r="AQ160" s="23"/>
      <c r="AR160" s="66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4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53"/>
      <c r="AI161" s="31"/>
      <c r="AJ161" s="31"/>
      <c r="AK161" s="23"/>
      <c r="AL161" s="23"/>
      <c r="AM161" s="23"/>
      <c r="AN161" s="23"/>
      <c r="AO161" s="23"/>
      <c r="AP161" s="23"/>
      <c r="AQ161" s="23"/>
      <c r="AR161" s="66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4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53"/>
      <c r="AI162" s="31"/>
      <c r="AJ162" s="31"/>
      <c r="AK162" s="23"/>
      <c r="AL162" s="23"/>
      <c r="AM162" s="23"/>
      <c r="AN162" s="23"/>
      <c r="AO162" s="23"/>
      <c r="AP162" s="23"/>
      <c r="AQ162" s="23"/>
      <c r="AR162" s="66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4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53"/>
      <c r="AI163" s="31"/>
      <c r="AJ163" s="31"/>
      <c r="AK163" s="23"/>
      <c r="AL163" s="23"/>
      <c r="AM163" s="23"/>
      <c r="AN163" s="23"/>
      <c r="AO163" s="23"/>
      <c r="AP163" s="23"/>
      <c r="AQ163" s="23"/>
      <c r="AR163" s="66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4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53"/>
      <c r="AI164" s="31"/>
      <c r="AJ164" s="31"/>
      <c r="AK164" s="23"/>
      <c r="AL164" s="23"/>
      <c r="AM164" s="23"/>
      <c r="AN164" s="23"/>
      <c r="AO164" s="23"/>
      <c r="AP164" s="23"/>
      <c r="AQ164" s="23"/>
      <c r="AR164" s="66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4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53"/>
      <c r="AI165" s="31"/>
      <c r="AJ165" s="31"/>
      <c r="AK165" s="23"/>
      <c r="AL165" s="23"/>
      <c r="AM165" s="23"/>
      <c r="AN165" s="23"/>
      <c r="AO165" s="23"/>
      <c r="AP165" s="23"/>
      <c r="AQ165" s="23"/>
      <c r="AR165" s="66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4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53"/>
      <c r="AI166" s="31"/>
      <c r="AJ166" s="31"/>
      <c r="AK166" s="23"/>
      <c r="AL166" s="23"/>
      <c r="AM166" s="23"/>
      <c r="AN166" s="23"/>
      <c r="AO166" s="23"/>
      <c r="AP166" s="23"/>
      <c r="AQ166" s="23"/>
      <c r="AR166" s="66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4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53"/>
      <c r="AI167" s="31"/>
      <c r="AJ167" s="31"/>
      <c r="AK167" s="23"/>
      <c r="AL167" s="23"/>
      <c r="AM167" s="23"/>
      <c r="AN167" s="23"/>
      <c r="AO167" s="23"/>
      <c r="AP167" s="23"/>
      <c r="AQ167" s="23"/>
      <c r="AR167" s="66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4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53"/>
      <c r="AI168" s="31"/>
      <c r="AJ168" s="31"/>
      <c r="AK168" s="23"/>
      <c r="AL168" s="23"/>
      <c r="AM168" s="23"/>
      <c r="AN168" s="23"/>
      <c r="AO168" s="23"/>
      <c r="AP168" s="23"/>
      <c r="AQ168" s="23"/>
      <c r="AR168" s="66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4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53"/>
      <c r="AI169" s="31"/>
      <c r="AJ169" s="31"/>
      <c r="AK169" s="23"/>
      <c r="AL169" s="23"/>
      <c r="AM169" s="23"/>
      <c r="AN169" s="23"/>
      <c r="AO169" s="23"/>
      <c r="AP169" s="23"/>
      <c r="AQ169" s="23"/>
      <c r="AR169" s="66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4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53"/>
      <c r="AI170" s="31"/>
      <c r="AJ170" s="31"/>
      <c r="AK170" s="23"/>
      <c r="AL170" s="23"/>
      <c r="AM170" s="23"/>
      <c r="AN170" s="23"/>
      <c r="AO170" s="23"/>
      <c r="AP170" s="23"/>
      <c r="AQ170" s="23"/>
      <c r="AR170" s="66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4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53"/>
      <c r="AI171" s="31"/>
      <c r="AJ171" s="31"/>
      <c r="AK171" s="23"/>
      <c r="AL171" s="23"/>
      <c r="AM171" s="23"/>
      <c r="AN171" s="23"/>
      <c r="AO171" s="23"/>
      <c r="AP171" s="23"/>
      <c r="AQ171" s="23"/>
      <c r="AR171" s="66"/>
    </row>
    <row r="172" spans="1:44" s="8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3"/>
      <c r="P172" s="23"/>
      <c r="Q172" s="23"/>
      <c r="R172" s="23"/>
      <c r="S172" s="23"/>
      <c r="T172" s="23"/>
      <c r="U172" s="31"/>
      <c r="V172" s="34"/>
      <c r="W172" s="31"/>
      <c r="X172" s="31"/>
      <c r="Y172" s="23"/>
      <c r="Z172" s="23"/>
      <c r="AA172" s="23"/>
      <c r="AB172" s="23"/>
      <c r="AC172" s="23"/>
      <c r="AD172" s="23"/>
      <c r="AE172" s="23"/>
      <c r="AF172" s="23"/>
      <c r="AG172" s="23"/>
      <c r="AH172" s="53"/>
      <c r="AI172" s="31"/>
      <c r="AJ172" s="31"/>
      <c r="AK172" s="23"/>
      <c r="AL172" s="23"/>
      <c r="AM172" s="23"/>
      <c r="AN172" s="23"/>
      <c r="AO172" s="23"/>
      <c r="AP172" s="23"/>
      <c r="AQ172" s="23"/>
      <c r="AR172" s="66"/>
    </row>
    <row r="173" spans="1:44" s="8" customFormat="1" ht="15" customHeight="1" x14ac:dyDescent="0.25">
      <c r="A173" s="9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3"/>
      <c r="P173" s="23"/>
      <c r="Q173" s="23"/>
      <c r="R173" s="23"/>
      <c r="S173" s="23"/>
      <c r="T173" s="23"/>
      <c r="U173" s="31"/>
      <c r="V173" s="34"/>
      <c r="W173" s="31"/>
      <c r="X173" s="31"/>
      <c r="Y173" s="23"/>
      <c r="Z173" s="23"/>
      <c r="AA173" s="23"/>
      <c r="AB173" s="23"/>
      <c r="AC173" s="23"/>
      <c r="AD173" s="23"/>
      <c r="AE173" s="23"/>
      <c r="AF173" s="23"/>
      <c r="AG173" s="23"/>
      <c r="AH173" s="53"/>
      <c r="AI173" s="31"/>
      <c r="AJ173" s="31"/>
      <c r="AK173" s="23"/>
      <c r="AL173" s="23"/>
      <c r="AM173" s="23"/>
      <c r="AN173" s="23"/>
      <c r="AO173" s="23"/>
      <c r="AP173" s="23"/>
      <c r="AQ173" s="23"/>
      <c r="AR173" s="66"/>
    </row>
    <row r="174" spans="1:44" s="8" customFormat="1" ht="15" customHeight="1" x14ac:dyDescent="0.25">
      <c r="A174" s="9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3"/>
      <c r="P174" s="23"/>
      <c r="Q174" s="23"/>
      <c r="R174" s="23"/>
      <c r="S174" s="23"/>
      <c r="T174" s="23"/>
      <c r="U174" s="31"/>
      <c r="V174" s="34"/>
      <c r="W174" s="31"/>
      <c r="X174" s="31"/>
      <c r="Y174" s="23"/>
      <c r="Z174" s="23"/>
      <c r="AA174" s="23"/>
      <c r="AB174" s="23"/>
      <c r="AC174" s="23"/>
      <c r="AD174" s="23"/>
      <c r="AE174" s="23"/>
      <c r="AF174" s="23"/>
      <c r="AG174" s="23"/>
      <c r="AH174" s="53"/>
      <c r="AI174" s="31"/>
      <c r="AJ174" s="31"/>
      <c r="AK174" s="23"/>
      <c r="AL174" s="23"/>
      <c r="AM174" s="23"/>
      <c r="AN174" s="23"/>
      <c r="AO174" s="23"/>
      <c r="AP174" s="23"/>
      <c r="AQ174" s="23"/>
      <c r="AR174" s="66"/>
    </row>
    <row r="175" spans="1:44" s="8" customFormat="1" ht="15" customHeight="1" x14ac:dyDescent="0.25">
      <c r="A175" s="9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23"/>
      <c r="P175" s="23"/>
      <c r="Q175" s="23"/>
      <c r="R175" s="23"/>
      <c r="S175" s="23"/>
      <c r="T175" s="23"/>
      <c r="U175" s="31"/>
      <c r="V175" s="34"/>
      <c r="W175" s="31"/>
      <c r="X175" s="31"/>
      <c r="Y175" s="23"/>
      <c r="Z175" s="23"/>
      <c r="AA175" s="23"/>
      <c r="AB175" s="23"/>
      <c r="AC175" s="23"/>
      <c r="AD175" s="23"/>
      <c r="AE175" s="23"/>
      <c r="AF175" s="23"/>
      <c r="AG175" s="23"/>
      <c r="AH175" s="53"/>
      <c r="AI175" s="31"/>
      <c r="AJ175" s="31"/>
      <c r="AK175" s="23"/>
      <c r="AL175" s="23"/>
      <c r="AM175" s="23"/>
      <c r="AN175" s="23"/>
      <c r="AO175" s="23"/>
      <c r="AP175" s="23"/>
      <c r="AQ175" s="23"/>
      <c r="AR175" s="66"/>
    </row>
    <row r="176" spans="1:44" s="8" customFormat="1" ht="15" customHeight="1" x14ac:dyDescent="0.25">
      <c r="A176" s="9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23"/>
      <c r="P176" s="23"/>
      <c r="Q176" s="23"/>
      <c r="R176" s="23"/>
      <c r="S176" s="23"/>
      <c r="T176" s="23"/>
      <c r="U176" s="31"/>
      <c r="V176" s="34"/>
      <c r="W176" s="31"/>
      <c r="X176" s="31"/>
      <c r="Y176" s="23"/>
      <c r="Z176" s="23"/>
      <c r="AA176" s="23"/>
      <c r="AB176" s="23"/>
      <c r="AC176" s="23"/>
      <c r="AD176" s="23"/>
      <c r="AE176" s="23"/>
      <c r="AF176" s="23"/>
      <c r="AG176" s="23"/>
      <c r="AH176" s="53"/>
      <c r="AI176" s="31"/>
      <c r="AJ176" s="31"/>
      <c r="AK176" s="23"/>
      <c r="AL176" s="23"/>
      <c r="AM176" s="23"/>
      <c r="AN176" s="23"/>
      <c r="AO176" s="23"/>
      <c r="AP176" s="23"/>
      <c r="AQ176" s="23"/>
      <c r="AR176" s="66"/>
    </row>
    <row r="177" spans="1:44" s="8" customFormat="1" ht="15" customHeight="1" x14ac:dyDescent="0.25">
      <c r="A177" s="9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23"/>
      <c r="P177" s="23"/>
      <c r="Q177" s="23"/>
      <c r="R177" s="23"/>
      <c r="S177" s="23"/>
      <c r="T177" s="23"/>
      <c r="U177" s="31"/>
      <c r="V177" s="34"/>
      <c r="W177" s="31"/>
      <c r="X177" s="31"/>
      <c r="Y177" s="23"/>
      <c r="Z177" s="23"/>
      <c r="AA177" s="23"/>
      <c r="AB177" s="23"/>
      <c r="AC177" s="23"/>
      <c r="AD177" s="23"/>
      <c r="AE177" s="23"/>
      <c r="AF177" s="23"/>
      <c r="AG177" s="23"/>
      <c r="AH177" s="53"/>
      <c r="AI177" s="31"/>
      <c r="AJ177" s="31"/>
      <c r="AK177" s="23"/>
      <c r="AL177" s="23"/>
      <c r="AM177" s="23"/>
      <c r="AN177" s="23"/>
      <c r="AO177" s="23"/>
      <c r="AP177" s="23"/>
      <c r="AQ177" s="23"/>
      <c r="AR177" s="66"/>
    </row>
    <row r="178" spans="1:44" ht="15" customHeight="1" x14ac:dyDescent="0.25">
      <c r="AG178" s="23"/>
      <c r="AH178" s="53"/>
      <c r="AI178" s="31"/>
      <c r="AJ178" s="31"/>
    </row>
    <row r="179" spans="1:44" ht="15" customHeight="1" x14ac:dyDescent="0.25">
      <c r="AG179" s="23"/>
      <c r="AH179" s="53"/>
      <c r="AI179" s="31"/>
      <c r="AJ179" s="31"/>
    </row>
    <row r="180" spans="1:44" ht="15" customHeight="1" x14ac:dyDescent="0.25">
      <c r="AG180" s="23"/>
      <c r="AH180" s="53"/>
      <c r="AI180" s="31"/>
      <c r="AJ180" s="31"/>
    </row>
    <row r="181" spans="1:44" ht="15" customHeight="1" x14ac:dyDescent="0.25">
      <c r="AG181" s="23"/>
      <c r="AH181" s="53"/>
      <c r="AI181" s="31"/>
      <c r="AJ181" s="31"/>
    </row>
    <row r="182" spans="1:44" ht="15" customHeight="1" x14ac:dyDescent="0.25">
      <c r="AG182" s="23"/>
      <c r="AH182" s="53"/>
      <c r="AI182" s="31"/>
      <c r="AJ182" s="31"/>
    </row>
    <row r="183" spans="1:44" ht="15" customHeight="1" x14ac:dyDescent="0.25">
      <c r="AG183" s="23"/>
      <c r="AH183" s="53"/>
      <c r="AI183" s="31"/>
      <c r="AJ183" s="31"/>
    </row>
    <row r="184" spans="1:44" ht="15" customHeight="1" x14ac:dyDescent="0.25">
      <c r="AG184" s="23"/>
      <c r="AH184" s="53"/>
      <c r="AI184" s="31"/>
      <c r="AJ184" s="31"/>
    </row>
    <row r="193" spans="2:43" ht="15" customHeight="1" x14ac:dyDescent="0.2"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</row>
    <row r="194" spans="2:43" ht="15" customHeight="1" x14ac:dyDescent="0.2"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</row>
    <row r="195" spans="2:43" ht="15" customHeight="1" x14ac:dyDescent="0.2"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</row>
    <row r="196" spans="2:43" ht="15" customHeight="1" x14ac:dyDescent="0.2"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</row>
    <row r="197" spans="2:43" ht="15" customHeight="1" x14ac:dyDescent="0.2"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</row>
    <row r="198" spans="2:43" ht="15" customHeight="1" x14ac:dyDescent="0.2"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</row>
    <row r="199" spans="2:43" ht="15" customHeight="1" x14ac:dyDescent="0.2"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</row>
    <row r="200" spans="2:43" ht="15" customHeight="1" x14ac:dyDescent="0.2"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</row>
    <row r="201" spans="2:43" ht="15" customHeight="1" x14ac:dyDescent="0.2"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</row>
    <row r="202" spans="2:43" ht="15" customHeight="1" x14ac:dyDescent="0.2"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</row>
    <row r="203" spans="2:43" ht="15" customHeight="1" x14ac:dyDescent="0.2"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</row>
    <row r="204" spans="2:43" ht="15" customHeight="1" x14ac:dyDescent="0.2"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</row>
    <row r="205" spans="2:43" ht="15" customHeight="1" x14ac:dyDescent="0.2"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</row>
    <row r="206" spans="2:43" ht="15" customHeight="1" x14ac:dyDescent="0.2"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</row>
    <row r="207" spans="2:43" ht="15" customHeight="1" x14ac:dyDescent="0.2"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</row>
    <row r="208" spans="2:43" ht="15" customHeight="1" x14ac:dyDescent="0.2"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</row>
    <row r="209" spans="2:43" ht="15" customHeight="1" x14ac:dyDescent="0.2"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</row>
    <row r="210" spans="2:43" ht="15" customHeight="1" x14ac:dyDescent="0.2"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</row>
    <row r="211" spans="2:43" ht="15" customHeight="1" x14ac:dyDescent="0.2"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</row>
  </sheetData>
  <sortState ref="B14:AG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40</v>
      </c>
      <c r="C1" s="3"/>
      <c r="D1" s="4"/>
      <c r="E1" s="6" t="s">
        <v>42</v>
      </c>
      <c r="F1" s="84"/>
      <c r="G1" s="65"/>
      <c r="H1" s="65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65"/>
      <c r="AD1" s="65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5" t="s">
        <v>75</v>
      </c>
      <c r="C2" s="86"/>
      <c r="D2" s="87"/>
      <c r="E2" s="13" t="s">
        <v>13</v>
      </c>
      <c r="F2" s="14"/>
      <c r="G2" s="14"/>
      <c r="H2" s="14"/>
      <c r="I2" s="20"/>
      <c r="J2" s="15"/>
      <c r="K2" s="88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89" t="s">
        <v>78</v>
      </c>
      <c r="Y2" s="90"/>
      <c r="Z2" s="91"/>
      <c r="AA2" s="13" t="s">
        <v>13</v>
      </c>
      <c r="AB2" s="14"/>
      <c r="AC2" s="14"/>
      <c r="AD2" s="14"/>
      <c r="AE2" s="20"/>
      <c r="AF2" s="15"/>
      <c r="AG2" s="88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92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2"/>
      <c r="L3" s="18" t="s">
        <v>5</v>
      </c>
      <c r="M3" s="18" t="s">
        <v>6</v>
      </c>
      <c r="N3" s="18" t="s">
        <v>56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2"/>
      <c r="AH3" s="18" t="s">
        <v>5</v>
      </c>
      <c r="AI3" s="18" t="s">
        <v>6</v>
      </c>
      <c r="AJ3" s="18" t="s">
        <v>56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2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7"/>
      <c r="D4" s="2"/>
      <c r="E4" s="25"/>
      <c r="F4" s="25"/>
      <c r="G4" s="25"/>
      <c r="H4" s="26"/>
      <c r="I4" s="25"/>
      <c r="J4" s="71"/>
      <c r="K4" s="24"/>
      <c r="L4" s="74"/>
      <c r="M4" s="18"/>
      <c r="N4" s="18"/>
      <c r="O4" s="18"/>
      <c r="P4" s="23"/>
      <c r="Q4" s="25"/>
      <c r="R4" s="25"/>
      <c r="S4" s="26"/>
      <c r="T4" s="25"/>
      <c r="U4" s="25"/>
      <c r="V4" s="93"/>
      <c r="W4" s="24"/>
      <c r="X4" s="25">
        <v>2013</v>
      </c>
      <c r="Y4" s="25" t="s">
        <v>39</v>
      </c>
      <c r="Z4" s="2" t="s">
        <v>37</v>
      </c>
      <c r="AA4" s="25">
        <v>5</v>
      </c>
      <c r="AB4" s="25">
        <v>0</v>
      </c>
      <c r="AC4" s="25">
        <v>0</v>
      </c>
      <c r="AD4" s="25">
        <v>3</v>
      </c>
      <c r="AE4" s="25">
        <v>9</v>
      </c>
      <c r="AF4" s="41">
        <v>0.42849999999999999</v>
      </c>
      <c r="AG4" s="23">
        <v>21</v>
      </c>
      <c r="AH4" s="18"/>
      <c r="AI4" s="18"/>
      <c r="AJ4" s="18"/>
      <c r="AK4" s="18"/>
      <c r="AL4" s="23"/>
      <c r="AM4" s="25"/>
      <c r="AN4" s="25"/>
      <c r="AO4" s="25"/>
      <c r="AP4" s="25"/>
      <c r="AQ4" s="25"/>
      <c r="AR4" s="94"/>
      <c r="AS4" s="72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7"/>
      <c r="D5" s="2"/>
      <c r="E5" s="25"/>
      <c r="F5" s="25"/>
      <c r="G5" s="25"/>
      <c r="H5" s="26"/>
      <c r="I5" s="25"/>
      <c r="J5" s="71"/>
      <c r="K5" s="24"/>
      <c r="L5" s="74"/>
      <c r="M5" s="18"/>
      <c r="N5" s="18"/>
      <c r="O5" s="18"/>
      <c r="P5" s="23"/>
      <c r="Q5" s="25"/>
      <c r="R5" s="25"/>
      <c r="S5" s="26"/>
      <c r="T5" s="25"/>
      <c r="U5" s="25"/>
      <c r="V5" s="93"/>
      <c r="W5" s="24"/>
      <c r="X5" s="25">
        <v>2014</v>
      </c>
      <c r="Y5" s="25" t="s">
        <v>41</v>
      </c>
      <c r="Z5" s="2" t="s">
        <v>37</v>
      </c>
      <c r="AA5" s="25">
        <v>18</v>
      </c>
      <c r="AB5" s="25">
        <v>0</v>
      </c>
      <c r="AC5" s="25">
        <v>4</v>
      </c>
      <c r="AD5" s="25">
        <v>26</v>
      </c>
      <c r="AE5" s="25">
        <v>75</v>
      </c>
      <c r="AF5" s="41">
        <v>0.6048</v>
      </c>
      <c r="AG5" s="23">
        <v>124</v>
      </c>
      <c r="AH5" s="18"/>
      <c r="AI5" s="18"/>
      <c r="AJ5" s="18"/>
      <c r="AK5" s="18"/>
      <c r="AL5" s="23"/>
      <c r="AM5" s="25"/>
      <c r="AN5" s="25"/>
      <c r="AO5" s="25"/>
      <c r="AP5" s="25"/>
      <c r="AQ5" s="25"/>
      <c r="AR5" s="94"/>
      <c r="AS5" s="72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7"/>
      <c r="D6" s="2"/>
      <c r="E6" s="25"/>
      <c r="F6" s="25"/>
      <c r="G6" s="25"/>
      <c r="H6" s="26"/>
      <c r="I6" s="25"/>
      <c r="J6" s="71"/>
      <c r="K6" s="24"/>
      <c r="L6" s="74"/>
      <c r="M6" s="18"/>
      <c r="N6" s="18"/>
      <c r="O6" s="18"/>
      <c r="P6" s="23"/>
      <c r="Q6" s="25"/>
      <c r="R6" s="25"/>
      <c r="S6" s="26"/>
      <c r="T6" s="25"/>
      <c r="U6" s="25"/>
      <c r="V6" s="93"/>
      <c r="W6" s="24"/>
      <c r="X6" s="25">
        <v>2015</v>
      </c>
      <c r="Y6" s="25" t="s">
        <v>39</v>
      </c>
      <c r="Z6" s="2" t="s">
        <v>37</v>
      </c>
      <c r="AA6" s="25">
        <v>9</v>
      </c>
      <c r="AB6" s="25">
        <v>1</v>
      </c>
      <c r="AC6" s="25">
        <v>1</v>
      </c>
      <c r="AD6" s="25">
        <v>22</v>
      </c>
      <c r="AE6" s="25">
        <v>49</v>
      </c>
      <c r="AF6" s="41">
        <v>0.71009999999999995</v>
      </c>
      <c r="AG6" s="23">
        <v>69</v>
      </c>
      <c r="AH6" s="18"/>
      <c r="AI6" s="18"/>
      <c r="AJ6" s="18"/>
      <c r="AK6" s="18"/>
      <c r="AL6" s="23"/>
      <c r="AM6" s="25"/>
      <c r="AN6" s="25"/>
      <c r="AO6" s="25"/>
      <c r="AP6" s="25"/>
      <c r="AQ6" s="25"/>
      <c r="AR6" s="94"/>
      <c r="AS6" s="72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/>
      <c r="C7" s="27"/>
      <c r="D7" s="2"/>
      <c r="E7" s="25"/>
      <c r="F7" s="25"/>
      <c r="G7" s="25"/>
      <c r="H7" s="26"/>
      <c r="I7" s="25"/>
      <c r="J7" s="71"/>
      <c r="K7" s="24"/>
      <c r="L7" s="74"/>
      <c r="M7" s="18"/>
      <c r="N7" s="18"/>
      <c r="O7" s="18"/>
      <c r="P7" s="23"/>
      <c r="Q7" s="25"/>
      <c r="R7" s="25"/>
      <c r="S7" s="26"/>
      <c r="T7" s="25"/>
      <c r="U7" s="25"/>
      <c r="V7" s="93"/>
      <c r="W7" s="24"/>
      <c r="X7" s="25">
        <v>2016</v>
      </c>
      <c r="Y7" s="25" t="s">
        <v>85</v>
      </c>
      <c r="Z7" s="2" t="s">
        <v>50</v>
      </c>
      <c r="AA7" s="25">
        <v>10</v>
      </c>
      <c r="AB7" s="25">
        <v>0</v>
      </c>
      <c r="AC7" s="25">
        <v>8</v>
      </c>
      <c r="AD7" s="25">
        <v>9</v>
      </c>
      <c r="AE7" s="25">
        <v>40</v>
      </c>
      <c r="AF7" s="41">
        <v>0.59699999999999998</v>
      </c>
      <c r="AG7" s="23">
        <v>67</v>
      </c>
      <c r="AH7" s="18"/>
      <c r="AI7" s="18"/>
      <c r="AJ7" s="18"/>
      <c r="AK7" s="18"/>
      <c r="AL7" s="23"/>
      <c r="AM7" s="25"/>
      <c r="AN7" s="25"/>
      <c r="AO7" s="25"/>
      <c r="AP7" s="25"/>
      <c r="AQ7" s="25"/>
      <c r="AR7" s="94"/>
      <c r="AS7" s="72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/>
      <c r="C8" s="27"/>
      <c r="D8" s="2"/>
      <c r="E8" s="25"/>
      <c r="F8" s="25"/>
      <c r="G8" s="25"/>
      <c r="H8" s="26"/>
      <c r="I8" s="25"/>
      <c r="J8" s="71"/>
      <c r="K8" s="24"/>
      <c r="L8" s="74"/>
      <c r="M8" s="18"/>
      <c r="N8" s="18"/>
      <c r="O8" s="18"/>
      <c r="P8" s="23"/>
      <c r="Q8" s="25"/>
      <c r="R8" s="25"/>
      <c r="S8" s="26"/>
      <c r="T8" s="25"/>
      <c r="U8" s="25"/>
      <c r="V8" s="93"/>
      <c r="W8" s="24"/>
      <c r="X8" s="25">
        <v>2017</v>
      </c>
      <c r="Y8" s="25" t="s">
        <v>68</v>
      </c>
      <c r="Z8" s="2" t="s">
        <v>50</v>
      </c>
      <c r="AA8" s="25">
        <v>4</v>
      </c>
      <c r="AB8" s="25">
        <v>0</v>
      </c>
      <c r="AC8" s="25">
        <v>4</v>
      </c>
      <c r="AD8" s="25">
        <v>11</v>
      </c>
      <c r="AE8" s="25">
        <v>21</v>
      </c>
      <c r="AF8" s="41">
        <v>0.875</v>
      </c>
      <c r="AG8" s="23">
        <v>24</v>
      </c>
      <c r="AH8" s="18"/>
      <c r="AI8" s="18"/>
      <c r="AJ8" s="18"/>
      <c r="AK8" s="18"/>
      <c r="AL8" s="23"/>
      <c r="AM8" s="25">
        <v>5</v>
      </c>
      <c r="AN8" s="25">
        <v>0</v>
      </c>
      <c r="AO8" s="25">
        <v>0</v>
      </c>
      <c r="AP8" s="25">
        <v>13</v>
      </c>
      <c r="AQ8" s="25">
        <v>27</v>
      </c>
      <c r="AR8" s="94">
        <v>0.69230000000000003</v>
      </c>
      <c r="AS8" s="72">
        <v>39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5">
        <v>2018</v>
      </c>
      <c r="C9" s="27" t="s">
        <v>86</v>
      </c>
      <c r="D9" s="2" t="s">
        <v>87</v>
      </c>
      <c r="E9" s="25">
        <v>1</v>
      </c>
      <c r="F9" s="25">
        <v>0</v>
      </c>
      <c r="G9" s="25">
        <v>0</v>
      </c>
      <c r="H9" s="26">
        <v>1</v>
      </c>
      <c r="I9" s="25">
        <v>2</v>
      </c>
      <c r="J9" s="41">
        <v>0.28570000000000001</v>
      </c>
      <c r="K9" s="31">
        <v>7</v>
      </c>
      <c r="L9" s="74"/>
      <c r="M9" s="18"/>
      <c r="N9" s="18"/>
      <c r="O9" s="18"/>
      <c r="P9" s="23"/>
      <c r="Q9" s="25"/>
      <c r="R9" s="25"/>
      <c r="S9" s="26"/>
      <c r="T9" s="25"/>
      <c r="U9" s="25"/>
      <c r="V9" s="93"/>
      <c r="W9" s="24"/>
      <c r="X9" s="25"/>
      <c r="Y9" s="25"/>
      <c r="Z9" s="2"/>
      <c r="AA9" s="25"/>
      <c r="AB9" s="25"/>
      <c r="AC9" s="25"/>
      <c r="AD9" s="25"/>
      <c r="AE9" s="25"/>
      <c r="AF9" s="41"/>
      <c r="AG9" s="31"/>
      <c r="AH9" s="74"/>
      <c r="AI9" s="18"/>
      <c r="AJ9" s="18"/>
      <c r="AK9" s="18"/>
      <c r="AL9" s="23"/>
      <c r="AM9" s="25"/>
      <c r="AN9" s="25"/>
      <c r="AO9" s="25"/>
      <c r="AP9" s="25"/>
      <c r="AQ9" s="25"/>
      <c r="AR9" s="94"/>
      <c r="AS9" s="72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5"/>
      <c r="C10" s="27"/>
      <c r="D10" s="2"/>
      <c r="E10" s="25"/>
      <c r="F10" s="25"/>
      <c r="G10" s="25"/>
      <c r="H10" s="26"/>
      <c r="I10" s="25"/>
      <c r="J10" s="71"/>
      <c r="K10" s="24"/>
      <c r="L10" s="74"/>
      <c r="M10" s="18"/>
      <c r="N10" s="18"/>
      <c r="O10" s="18"/>
      <c r="P10" s="23"/>
      <c r="Q10" s="25"/>
      <c r="R10" s="25"/>
      <c r="S10" s="26"/>
      <c r="T10" s="25"/>
      <c r="U10" s="25"/>
      <c r="V10" s="93"/>
      <c r="W10" s="24"/>
      <c r="X10" s="25"/>
      <c r="Y10" s="25"/>
      <c r="Z10" s="2"/>
      <c r="AA10" s="25"/>
      <c r="AB10" s="25"/>
      <c r="AC10" s="25"/>
      <c r="AD10" s="25"/>
      <c r="AE10" s="25"/>
      <c r="AF10" s="41"/>
      <c r="AG10" s="23"/>
      <c r="AH10" s="18"/>
      <c r="AI10" s="18"/>
      <c r="AJ10" s="18"/>
      <c r="AK10" s="18"/>
      <c r="AL10" s="23"/>
      <c r="AM10" s="25"/>
      <c r="AN10" s="25"/>
      <c r="AO10" s="25"/>
      <c r="AP10" s="25"/>
      <c r="AQ10" s="25"/>
      <c r="AR10" s="94"/>
      <c r="AS10" s="72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5">
        <v>2020</v>
      </c>
      <c r="C11" s="25" t="s">
        <v>89</v>
      </c>
      <c r="D11" s="2" t="s">
        <v>34</v>
      </c>
      <c r="E11" s="25">
        <v>16</v>
      </c>
      <c r="F11" s="25">
        <v>0</v>
      </c>
      <c r="G11" s="25">
        <v>2</v>
      </c>
      <c r="H11" s="25">
        <v>22</v>
      </c>
      <c r="I11" s="25">
        <v>75</v>
      </c>
      <c r="J11" s="71">
        <v>0.64100000000000001</v>
      </c>
      <c r="K11" s="24">
        <v>117</v>
      </c>
      <c r="L11" s="74"/>
      <c r="M11" s="25" t="s">
        <v>90</v>
      </c>
      <c r="N11" s="18"/>
      <c r="O11" s="18" t="s">
        <v>41</v>
      </c>
      <c r="P11" s="35"/>
      <c r="Q11" s="25">
        <v>3</v>
      </c>
      <c r="R11" s="25">
        <v>0</v>
      </c>
      <c r="S11" s="26">
        <v>0</v>
      </c>
      <c r="T11" s="25">
        <v>1</v>
      </c>
      <c r="U11" s="25">
        <v>12</v>
      </c>
      <c r="V11" s="94">
        <v>0.48</v>
      </c>
      <c r="W11" s="24">
        <v>25</v>
      </c>
      <c r="X11" s="25"/>
      <c r="Y11" s="25"/>
      <c r="Z11" s="2"/>
      <c r="AA11" s="25"/>
      <c r="AB11" s="25"/>
      <c r="AC11" s="25"/>
      <c r="AD11" s="25"/>
      <c r="AE11" s="25"/>
      <c r="AF11" s="41"/>
      <c r="AG11" s="23"/>
      <c r="AH11" s="18"/>
      <c r="AI11" s="18"/>
      <c r="AJ11" s="18"/>
      <c r="AK11" s="18"/>
      <c r="AL11" s="31"/>
      <c r="AM11" s="25"/>
      <c r="AN11" s="25"/>
      <c r="AO11" s="25"/>
      <c r="AP11" s="25"/>
      <c r="AQ11" s="25"/>
      <c r="AR11" s="94"/>
      <c r="AS11" s="23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ht="14.25" x14ac:dyDescent="0.2">
      <c r="A12" s="31"/>
      <c r="B12" s="95" t="s">
        <v>80</v>
      </c>
      <c r="C12" s="96"/>
      <c r="D12" s="97"/>
      <c r="E12" s="98">
        <f>SUM(E4:E11)</f>
        <v>17</v>
      </c>
      <c r="F12" s="98">
        <f>SUM(F4:F11)</f>
        <v>0</v>
      </c>
      <c r="G12" s="98">
        <f>SUM(G4:G11)</f>
        <v>2</v>
      </c>
      <c r="H12" s="98">
        <f>SUM(H4:H11)</f>
        <v>23</v>
      </c>
      <c r="I12" s="98">
        <f>SUM(I4:I11)</f>
        <v>77</v>
      </c>
      <c r="J12" s="99">
        <f>PRODUCT(I12/K12)</f>
        <v>0.62096774193548387</v>
      </c>
      <c r="K12" s="88">
        <f>SUM(K4:K11)</f>
        <v>124</v>
      </c>
      <c r="L12" s="22"/>
      <c r="M12" s="20"/>
      <c r="N12" s="76"/>
      <c r="O12" s="77"/>
      <c r="P12" s="23"/>
      <c r="Q12" s="98">
        <f>SUM(Q4:Q11)</f>
        <v>3</v>
      </c>
      <c r="R12" s="98">
        <f>SUM(R4:R11)</f>
        <v>0</v>
      </c>
      <c r="S12" s="98">
        <f>SUM(S4:S11)</f>
        <v>0</v>
      </c>
      <c r="T12" s="98">
        <f>SUM(T4:T11)</f>
        <v>1</v>
      </c>
      <c r="U12" s="98">
        <f>SUM(U4:U11)</f>
        <v>12</v>
      </c>
      <c r="V12" s="99">
        <f>PRODUCT(U12/W12)</f>
        <v>0.48</v>
      </c>
      <c r="W12" s="88">
        <f>SUM(W4:W11)</f>
        <v>25</v>
      </c>
      <c r="X12" s="16" t="s">
        <v>80</v>
      </c>
      <c r="Y12" s="17"/>
      <c r="Z12" s="15"/>
      <c r="AA12" s="98">
        <f>SUM(AA4:AA11)</f>
        <v>46</v>
      </c>
      <c r="AB12" s="98">
        <f>SUM(AB4:AB11)</f>
        <v>1</v>
      </c>
      <c r="AC12" s="98">
        <f>SUM(AC4:AC11)</f>
        <v>17</v>
      </c>
      <c r="AD12" s="98">
        <f>SUM(AD4:AD11)</f>
        <v>71</v>
      </c>
      <c r="AE12" s="98">
        <f>SUM(AE4:AE11)</f>
        <v>194</v>
      </c>
      <c r="AF12" s="99">
        <f>PRODUCT(AE12/AG12)</f>
        <v>0.63606557377049178</v>
      </c>
      <c r="AG12" s="88">
        <f>SUM(AG4:AG11)</f>
        <v>305</v>
      </c>
      <c r="AH12" s="22"/>
      <c r="AI12" s="20"/>
      <c r="AJ12" s="76"/>
      <c r="AK12" s="77"/>
      <c r="AL12" s="23"/>
      <c r="AM12" s="98">
        <f>SUM(AM4:AM11)</f>
        <v>5</v>
      </c>
      <c r="AN12" s="98">
        <f>SUM(AN4:AN11)</f>
        <v>0</v>
      </c>
      <c r="AO12" s="98">
        <f>SUM(AO4:AO11)</f>
        <v>0</v>
      </c>
      <c r="AP12" s="98">
        <f>SUM(AP4:AP11)</f>
        <v>13</v>
      </c>
      <c r="AQ12" s="98">
        <f>SUM(AQ4:AQ11)</f>
        <v>27</v>
      </c>
      <c r="AR12" s="99">
        <f>PRODUCT(AQ12/AS12)</f>
        <v>0.69230769230769229</v>
      </c>
      <c r="AS12" s="92">
        <f>SUM(AS4:AS11)</f>
        <v>39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2"/>
      <c r="K13" s="24"/>
      <c r="L13" s="23"/>
      <c r="M13" s="23"/>
      <c r="N13" s="23"/>
      <c r="O13" s="23"/>
      <c r="P13" s="31"/>
      <c r="Q13" s="31"/>
      <c r="R13" s="34"/>
      <c r="S13" s="31"/>
      <c r="T13" s="31"/>
      <c r="U13" s="23"/>
      <c r="V13" s="23"/>
      <c r="W13" s="24"/>
      <c r="X13" s="31"/>
      <c r="Y13" s="31"/>
      <c r="Z13" s="31"/>
      <c r="AA13" s="31"/>
      <c r="AB13" s="31"/>
      <c r="AC13" s="31"/>
      <c r="AD13" s="31"/>
      <c r="AE13" s="31"/>
      <c r="AF13" s="32"/>
      <c r="AG13" s="24"/>
      <c r="AH13" s="23"/>
      <c r="AI13" s="23"/>
      <c r="AJ13" s="23"/>
      <c r="AK13" s="23"/>
      <c r="AL13" s="31"/>
      <c r="AM13" s="31"/>
      <c r="AN13" s="34"/>
      <c r="AO13" s="31"/>
      <c r="AP13" s="31"/>
      <c r="AQ13" s="23"/>
      <c r="AR13" s="23"/>
      <c r="AS13" s="24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100" t="s">
        <v>81</v>
      </c>
      <c r="C14" s="101"/>
      <c r="D14" s="102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82</v>
      </c>
      <c r="O14" s="18" t="s">
        <v>83</v>
      </c>
      <c r="Q14" s="34"/>
      <c r="R14" s="34" t="s">
        <v>35</v>
      </c>
      <c r="S14" s="34"/>
      <c r="T14" s="54" t="s">
        <v>36</v>
      </c>
      <c r="U14" s="23"/>
      <c r="V14" s="24"/>
      <c r="W14" s="24"/>
      <c r="X14" s="103"/>
      <c r="Y14" s="103"/>
      <c r="Z14" s="103"/>
      <c r="AA14" s="103"/>
      <c r="AB14" s="103"/>
      <c r="AC14" s="34"/>
      <c r="AD14" s="34"/>
      <c r="AE14" s="34"/>
      <c r="AF14" s="31"/>
      <c r="AG14" s="31"/>
      <c r="AH14" s="31"/>
      <c r="AI14" s="31"/>
      <c r="AJ14" s="31"/>
      <c r="AK14" s="31"/>
      <c r="AM14" s="24"/>
      <c r="AN14" s="103"/>
      <c r="AO14" s="103"/>
      <c r="AP14" s="103"/>
      <c r="AQ14" s="103"/>
      <c r="AR14" s="103"/>
      <c r="AS14" s="103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37" t="s">
        <v>12</v>
      </c>
      <c r="C15" s="12"/>
      <c r="D15" s="39"/>
      <c r="E15" s="104">
        <v>114</v>
      </c>
      <c r="F15" s="104">
        <v>5</v>
      </c>
      <c r="G15" s="104">
        <v>17</v>
      </c>
      <c r="H15" s="104">
        <v>64</v>
      </c>
      <c r="I15" s="104">
        <v>297</v>
      </c>
      <c r="J15" s="105">
        <v>0.46600000000000003</v>
      </c>
      <c r="K15" s="31">
        <f>PRODUCT(I15/J15)</f>
        <v>637.33905579399141</v>
      </c>
      <c r="L15" s="106">
        <f>PRODUCT((F15+G15)/E15)</f>
        <v>0.19298245614035087</v>
      </c>
      <c r="M15" s="106">
        <f>PRODUCT(H15/E15)</f>
        <v>0.56140350877192979</v>
      </c>
      <c r="N15" s="106">
        <f>PRODUCT((F15+G15+H15)/E15)</f>
        <v>0.75438596491228072</v>
      </c>
      <c r="O15" s="106">
        <f>PRODUCT(I15/E15)</f>
        <v>2.6052631578947367</v>
      </c>
      <c r="Q15" s="34"/>
      <c r="R15" s="34"/>
      <c r="S15" s="34"/>
      <c r="T15" s="31" t="s">
        <v>51</v>
      </c>
      <c r="U15" s="31"/>
      <c r="V15" s="31"/>
      <c r="W15" s="31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1"/>
      <c r="AL15" s="31"/>
      <c r="AM15" s="31"/>
      <c r="AN15" s="34"/>
      <c r="AO15" s="34"/>
      <c r="AP15" s="34"/>
      <c r="AQ15" s="34"/>
      <c r="AR15" s="34"/>
      <c r="AS15" s="34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107" t="s">
        <v>75</v>
      </c>
      <c r="C16" s="108"/>
      <c r="D16" s="109"/>
      <c r="E16" s="104">
        <f>PRODUCT(E12+Q12)</f>
        <v>20</v>
      </c>
      <c r="F16" s="104">
        <f>PRODUCT(F12+R12)</f>
        <v>0</v>
      </c>
      <c r="G16" s="104">
        <f>PRODUCT(G12+S12)</f>
        <v>2</v>
      </c>
      <c r="H16" s="104">
        <f>PRODUCT(H12+T12)</f>
        <v>24</v>
      </c>
      <c r="I16" s="104">
        <f>PRODUCT(I12+U12)</f>
        <v>89</v>
      </c>
      <c r="J16" s="105">
        <f>PRODUCT(I16/K16)</f>
        <v>0.59731543624161076</v>
      </c>
      <c r="K16" s="31">
        <f>PRODUCT(K12+W12)</f>
        <v>149</v>
      </c>
      <c r="L16" s="106">
        <f>PRODUCT((F16+G16)/E16)</f>
        <v>0.1</v>
      </c>
      <c r="M16" s="106">
        <f>PRODUCT(H16/E16)</f>
        <v>1.2</v>
      </c>
      <c r="N16" s="106">
        <f>PRODUCT((F16+G16+H16)/E16)</f>
        <v>1.3</v>
      </c>
      <c r="O16" s="106">
        <f>PRODUCT(I16/E16)</f>
        <v>4.45</v>
      </c>
      <c r="Q16" s="34"/>
      <c r="R16" s="34"/>
      <c r="S16" s="34"/>
      <c r="T16" s="31" t="s">
        <v>84</v>
      </c>
      <c r="U16" s="31"/>
      <c r="V16" s="31"/>
      <c r="W16" s="31"/>
      <c r="X16" s="31"/>
      <c r="Y16" s="31"/>
      <c r="Z16" s="31"/>
      <c r="AA16" s="31"/>
      <c r="AB16" s="31"/>
      <c r="AC16" s="34"/>
      <c r="AD16" s="34"/>
      <c r="AE16" s="34"/>
      <c r="AF16" s="34"/>
      <c r="AG16" s="34"/>
      <c r="AH16" s="34"/>
      <c r="AI16" s="34"/>
      <c r="AJ16" s="34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59" t="s">
        <v>78</v>
      </c>
      <c r="C17" s="60"/>
      <c r="D17" s="61"/>
      <c r="E17" s="104">
        <f>PRODUCT(AA12+AM12)</f>
        <v>51</v>
      </c>
      <c r="F17" s="104">
        <f>PRODUCT(AB12+AN12)</f>
        <v>1</v>
      </c>
      <c r="G17" s="104">
        <f>PRODUCT(AC12+AO12)</f>
        <v>17</v>
      </c>
      <c r="H17" s="104">
        <f>PRODUCT(AD12+AP12)</f>
        <v>84</v>
      </c>
      <c r="I17" s="104">
        <f>PRODUCT(AE12+AQ12)</f>
        <v>221</v>
      </c>
      <c r="J17" s="105">
        <f>PRODUCT(I17/K17)</f>
        <v>0.64244186046511631</v>
      </c>
      <c r="K17" s="23">
        <f>PRODUCT(AG12+AS12)</f>
        <v>344</v>
      </c>
      <c r="L17" s="106">
        <f>PRODUCT((F17+G17)/E17)</f>
        <v>0.35294117647058826</v>
      </c>
      <c r="M17" s="106">
        <f>PRODUCT(H17/E17)</f>
        <v>1.6470588235294117</v>
      </c>
      <c r="N17" s="106">
        <f>PRODUCT((F17+G17+H17)/E17)</f>
        <v>2</v>
      </c>
      <c r="O17" s="106">
        <f>PRODUCT(I17/E17)</f>
        <v>4.333333333333333</v>
      </c>
      <c r="Q17" s="34"/>
      <c r="R17" s="3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4"/>
      <c r="AG17" s="34"/>
      <c r="AH17" s="34"/>
      <c r="AI17" s="34"/>
      <c r="AJ17" s="34"/>
      <c r="AK17" s="31"/>
      <c r="AL17" s="23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110" t="s">
        <v>80</v>
      </c>
      <c r="C18" s="111"/>
      <c r="D18" s="112"/>
      <c r="E18" s="104">
        <f>SUM(E15:E17)</f>
        <v>185</v>
      </c>
      <c r="F18" s="104">
        <f t="shared" ref="F18:I18" si="0">SUM(F15:F17)</f>
        <v>6</v>
      </c>
      <c r="G18" s="104">
        <f t="shared" si="0"/>
        <v>36</v>
      </c>
      <c r="H18" s="104">
        <f t="shared" si="0"/>
        <v>172</v>
      </c>
      <c r="I18" s="104">
        <f t="shared" si="0"/>
        <v>607</v>
      </c>
      <c r="J18" s="105">
        <f>PRODUCT(I18/K18)</f>
        <v>0.53700701297419207</v>
      </c>
      <c r="K18" s="31">
        <f>SUM(K15:K17)</f>
        <v>1130.3390557939915</v>
      </c>
      <c r="L18" s="106">
        <f>PRODUCT((F18+G18)/E18)</f>
        <v>0.22702702702702704</v>
      </c>
      <c r="M18" s="106">
        <f>PRODUCT(H18/E18)</f>
        <v>0.92972972972972978</v>
      </c>
      <c r="N18" s="106">
        <f>PRODUCT((F18+G18+H18)/E18)</f>
        <v>1.1567567567567567</v>
      </c>
      <c r="O18" s="106">
        <f>PRODUCT(I18/E18)</f>
        <v>3.2810810810810809</v>
      </c>
      <c r="Q18" s="23"/>
      <c r="R18" s="23"/>
      <c r="S18" s="23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4"/>
      <c r="AG18" s="34"/>
      <c r="AH18" s="34"/>
      <c r="AI18" s="34"/>
      <c r="AJ18" s="34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23"/>
      <c r="F19" s="23"/>
      <c r="G19" s="23"/>
      <c r="H19" s="23"/>
      <c r="I19" s="23"/>
      <c r="J19" s="31"/>
      <c r="K19" s="31"/>
      <c r="L19" s="23"/>
      <c r="M19" s="23"/>
      <c r="N19" s="23"/>
      <c r="O19" s="23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4"/>
      <c r="AG19" s="34"/>
      <c r="AH19" s="34"/>
      <c r="AI19" s="34"/>
      <c r="AJ19" s="34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4"/>
      <c r="AG20" s="34"/>
      <c r="AH20" s="34"/>
      <c r="AI20" s="34"/>
      <c r="AJ20" s="34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4"/>
      <c r="AG21" s="34"/>
      <c r="AH21" s="34"/>
      <c r="AI21" s="34"/>
      <c r="AJ21" s="34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4"/>
      <c r="AG22" s="34"/>
      <c r="AH22" s="34"/>
      <c r="AI22" s="34"/>
      <c r="AJ22" s="34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4"/>
      <c r="AG23" s="34"/>
      <c r="AH23" s="34"/>
      <c r="AI23" s="34"/>
      <c r="AJ23" s="34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4"/>
      <c r="AG24" s="34"/>
      <c r="AH24" s="34"/>
      <c r="AI24" s="34"/>
      <c r="AJ24" s="34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4"/>
      <c r="AG25" s="34"/>
      <c r="AH25" s="34"/>
      <c r="AI25" s="34"/>
      <c r="AJ25" s="34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4"/>
      <c r="AG26" s="34"/>
      <c r="AH26" s="34"/>
      <c r="AI26" s="34"/>
      <c r="AJ26" s="34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4"/>
      <c r="AG27" s="34"/>
      <c r="AH27" s="34"/>
      <c r="AI27" s="34"/>
      <c r="AJ27" s="34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4"/>
      <c r="AG28" s="34"/>
      <c r="AH28" s="34"/>
      <c r="AI28" s="34"/>
      <c r="AJ28" s="34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4"/>
      <c r="AG29" s="34"/>
      <c r="AH29" s="34"/>
      <c r="AI29" s="34"/>
      <c r="AJ29" s="34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4"/>
      <c r="AG30" s="34"/>
      <c r="AH30" s="34"/>
      <c r="AI30" s="34"/>
      <c r="AJ30" s="34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4"/>
      <c r="AG31" s="34"/>
      <c r="AH31" s="34"/>
      <c r="AI31" s="34"/>
      <c r="AJ31" s="34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4"/>
      <c r="AG32" s="34"/>
      <c r="AH32" s="34"/>
      <c r="AI32" s="34"/>
      <c r="AJ32" s="34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4"/>
      <c r="AG33" s="34"/>
      <c r="AH33" s="34"/>
      <c r="AI33" s="34"/>
      <c r="AJ33" s="34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4"/>
      <c r="AG34" s="34"/>
      <c r="AH34" s="34"/>
      <c r="AI34" s="34"/>
      <c r="AJ34" s="34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4"/>
      <c r="AG35" s="34"/>
      <c r="AH35" s="34"/>
      <c r="AI35" s="34"/>
      <c r="AJ35" s="34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4"/>
      <c r="AG36" s="34"/>
      <c r="AH36" s="34"/>
      <c r="AI36" s="34"/>
      <c r="AJ36" s="34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4"/>
      <c r="AG37" s="34"/>
      <c r="AH37" s="34"/>
      <c r="AI37" s="34"/>
      <c r="AJ37" s="34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4"/>
      <c r="AG38" s="34"/>
      <c r="AH38" s="34"/>
      <c r="AI38" s="34"/>
      <c r="AJ38" s="34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4"/>
      <c r="AG39" s="34"/>
      <c r="AH39" s="34"/>
      <c r="AI39" s="34"/>
      <c r="AJ39" s="34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4"/>
      <c r="AG40" s="34"/>
      <c r="AH40" s="34"/>
      <c r="AI40" s="34"/>
      <c r="AJ40" s="34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4"/>
      <c r="AG41" s="34"/>
      <c r="AH41" s="34"/>
      <c r="AI41" s="34"/>
      <c r="AJ41" s="34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4"/>
      <c r="AG42" s="34"/>
      <c r="AH42" s="34"/>
      <c r="AI42" s="34"/>
      <c r="AJ42" s="34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4"/>
      <c r="AG43" s="34"/>
      <c r="AH43" s="34"/>
      <c r="AI43" s="34"/>
      <c r="AJ43" s="34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4"/>
      <c r="AG44" s="34"/>
      <c r="AH44" s="34"/>
      <c r="AI44" s="34"/>
      <c r="AJ44" s="34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4"/>
      <c r="AG45" s="34"/>
      <c r="AH45" s="34"/>
      <c r="AI45" s="34"/>
      <c r="AJ45" s="34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4"/>
      <c r="AG46" s="34"/>
      <c r="AH46" s="34"/>
      <c r="AI46" s="34"/>
      <c r="AJ46" s="34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4"/>
      <c r="AG47" s="34"/>
      <c r="AH47" s="34"/>
      <c r="AI47" s="34"/>
      <c r="AJ47" s="34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4"/>
      <c r="AG48" s="34"/>
      <c r="AH48" s="34"/>
      <c r="AI48" s="34"/>
      <c r="AJ48" s="34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4"/>
      <c r="AG49" s="34"/>
      <c r="AH49" s="34"/>
      <c r="AI49" s="34"/>
      <c r="AJ49" s="34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4"/>
      <c r="AG50" s="34"/>
      <c r="AH50" s="34"/>
      <c r="AI50" s="34"/>
      <c r="AJ50" s="34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4"/>
      <c r="AG51" s="34"/>
      <c r="AH51" s="34"/>
      <c r="AI51" s="34"/>
      <c r="AJ51" s="34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4"/>
      <c r="AG52" s="34"/>
      <c r="AH52" s="34"/>
      <c r="AI52" s="34"/>
      <c r="AJ52" s="34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4"/>
      <c r="AG53" s="34"/>
      <c r="AH53" s="34"/>
      <c r="AI53" s="34"/>
      <c r="AJ53" s="34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4"/>
      <c r="AG54" s="34"/>
      <c r="AH54" s="34"/>
      <c r="AI54" s="34"/>
      <c r="AJ54" s="34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4"/>
      <c r="AG55" s="34"/>
      <c r="AH55" s="34"/>
      <c r="AI55" s="34"/>
      <c r="AJ55" s="34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4"/>
      <c r="AG56" s="34"/>
      <c r="AH56" s="34"/>
      <c r="AI56" s="34"/>
      <c r="AJ56" s="34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4"/>
      <c r="AG57" s="34"/>
      <c r="AH57" s="34"/>
      <c r="AI57" s="34"/>
      <c r="AJ57" s="34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4"/>
      <c r="AG58" s="34"/>
      <c r="AH58" s="34"/>
      <c r="AI58" s="34"/>
      <c r="AJ58" s="34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4"/>
      <c r="AG59" s="34"/>
      <c r="AH59" s="34"/>
      <c r="AI59" s="34"/>
      <c r="AJ59" s="34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4"/>
      <c r="AG60" s="34"/>
      <c r="AH60" s="34"/>
      <c r="AI60" s="34"/>
      <c r="AJ60" s="34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4"/>
      <c r="AG61" s="34"/>
      <c r="AH61" s="34"/>
      <c r="AI61" s="34"/>
      <c r="AJ61" s="34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4"/>
      <c r="AG62" s="34"/>
      <c r="AH62" s="34"/>
      <c r="AI62" s="34"/>
      <c r="AJ62" s="34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4"/>
      <c r="AG63" s="34"/>
      <c r="AH63" s="34"/>
      <c r="AI63" s="34"/>
      <c r="AJ63" s="34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4"/>
      <c r="AG64" s="34"/>
      <c r="AH64" s="34"/>
      <c r="AI64" s="34"/>
      <c r="AJ64" s="34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4"/>
      <c r="AG65" s="34"/>
      <c r="AH65" s="34"/>
      <c r="AI65" s="34"/>
      <c r="AJ65" s="34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4"/>
      <c r="AG66" s="34"/>
      <c r="AH66" s="34"/>
      <c r="AI66" s="34"/>
      <c r="AJ66" s="34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4"/>
      <c r="AG67" s="34"/>
      <c r="AH67" s="34"/>
      <c r="AI67" s="34"/>
      <c r="AJ67" s="34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4"/>
      <c r="AG68" s="34"/>
      <c r="AH68" s="34"/>
      <c r="AI68" s="34"/>
      <c r="AJ68" s="34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4"/>
      <c r="AG69" s="34"/>
      <c r="AH69" s="34"/>
      <c r="AI69" s="34"/>
      <c r="AJ69" s="34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4"/>
      <c r="AG70" s="34"/>
      <c r="AH70" s="34"/>
      <c r="AI70" s="34"/>
      <c r="AJ70" s="34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4"/>
      <c r="AG71" s="34"/>
      <c r="AH71" s="34"/>
      <c r="AI71" s="34"/>
      <c r="AJ71" s="34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4"/>
      <c r="AG72" s="34"/>
      <c r="AH72" s="34"/>
      <c r="AI72" s="34"/>
      <c r="AJ72" s="34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4"/>
      <c r="AG73" s="34"/>
      <c r="AH73" s="34"/>
      <c r="AI73" s="34"/>
      <c r="AJ73" s="34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4"/>
      <c r="AG74" s="34"/>
      <c r="AH74" s="34"/>
      <c r="AI74" s="34"/>
      <c r="AJ74" s="34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4"/>
      <c r="AG75" s="34"/>
      <c r="AH75" s="34"/>
      <c r="AI75" s="34"/>
      <c r="AJ75" s="34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4"/>
      <c r="AG76" s="34"/>
      <c r="AH76" s="34"/>
      <c r="AI76" s="34"/>
      <c r="AJ76" s="34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4"/>
      <c r="AG77" s="34"/>
      <c r="AH77" s="34"/>
      <c r="AI77" s="34"/>
      <c r="AJ77" s="34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4"/>
      <c r="AG78" s="34"/>
      <c r="AH78" s="34"/>
      <c r="AI78" s="34"/>
      <c r="AJ78" s="34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4"/>
      <c r="AG79" s="34"/>
      <c r="AH79" s="34"/>
      <c r="AI79" s="34"/>
      <c r="AJ79" s="34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4"/>
      <c r="AG80" s="34"/>
      <c r="AH80" s="34"/>
      <c r="AI80" s="34"/>
      <c r="AJ80" s="34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4"/>
      <c r="AG81" s="34"/>
      <c r="AH81" s="34"/>
      <c r="AI81" s="34"/>
      <c r="AJ81" s="34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4"/>
      <c r="AG82" s="34"/>
      <c r="AH82" s="34"/>
      <c r="AI82" s="34"/>
      <c r="AJ82" s="34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4"/>
      <c r="AG83" s="34"/>
      <c r="AH83" s="34"/>
      <c r="AI83" s="34"/>
      <c r="AJ83" s="34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4"/>
      <c r="AG84" s="34"/>
      <c r="AH84" s="34"/>
      <c r="AI84" s="34"/>
      <c r="AJ84" s="34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4"/>
      <c r="AG85" s="34"/>
      <c r="AH85" s="34"/>
      <c r="AI85" s="34"/>
      <c r="AJ85" s="34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4"/>
      <c r="AG86" s="34"/>
      <c r="AH86" s="34"/>
      <c r="AI86" s="34"/>
      <c r="AJ86" s="34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4"/>
      <c r="AG87" s="34"/>
      <c r="AH87" s="34"/>
      <c r="AI87" s="34"/>
      <c r="AJ87" s="34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4"/>
      <c r="AG88" s="34"/>
      <c r="AH88" s="34"/>
      <c r="AI88" s="34"/>
      <c r="AJ88" s="34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4"/>
      <c r="AG89" s="34"/>
      <c r="AH89" s="34"/>
      <c r="AI89" s="34"/>
      <c r="AJ89" s="34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4"/>
      <c r="AG90" s="34"/>
      <c r="AH90" s="34"/>
      <c r="AI90" s="34"/>
      <c r="AJ90" s="34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3"/>
      <c r="R91" s="23"/>
      <c r="S91" s="23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4"/>
      <c r="AG91" s="34"/>
      <c r="AH91" s="34"/>
      <c r="AI91" s="34"/>
      <c r="AJ91" s="34"/>
      <c r="AK91" s="31"/>
      <c r="AL91" s="23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3"/>
      <c r="R92" s="23"/>
      <c r="S92" s="23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4"/>
      <c r="AG92" s="34"/>
      <c r="AH92" s="34"/>
      <c r="AI92" s="34"/>
      <c r="AJ92" s="34"/>
      <c r="AK92" s="31"/>
      <c r="AL92" s="23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3"/>
      <c r="R93" s="23"/>
      <c r="S93" s="23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4"/>
      <c r="AG93" s="34"/>
      <c r="AH93" s="34"/>
      <c r="AI93" s="34"/>
      <c r="AJ93" s="34"/>
      <c r="AK93" s="31"/>
      <c r="AL93" s="2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3"/>
      <c r="R94" s="23"/>
      <c r="S94" s="23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4"/>
      <c r="AG94" s="34"/>
      <c r="AH94" s="34"/>
      <c r="AI94" s="34"/>
      <c r="AJ94" s="34"/>
      <c r="AK94" s="31"/>
      <c r="AL94" s="2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3"/>
      <c r="R95" s="23"/>
      <c r="S95" s="23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4"/>
      <c r="AG95" s="34"/>
      <c r="AH95" s="34"/>
      <c r="AI95" s="34"/>
      <c r="AJ95" s="34"/>
      <c r="AK95" s="31"/>
      <c r="AL95" s="2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3"/>
      <c r="R96" s="23"/>
      <c r="S96" s="23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4"/>
      <c r="AG96" s="34"/>
      <c r="AH96" s="34"/>
      <c r="AI96" s="34"/>
      <c r="AJ96" s="34"/>
      <c r="AK96" s="31"/>
      <c r="AL96" s="2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3"/>
      <c r="R97" s="23"/>
      <c r="S97" s="23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4"/>
      <c r="AG97" s="34"/>
      <c r="AH97" s="34"/>
      <c r="AI97" s="34"/>
      <c r="AJ97" s="34"/>
      <c r="AK97" s="31"/>
      <c r="AL97" s="2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3"/>
      <c r="R98" s="23"/>
      <c r="S98" s="23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4"/>
      <c r="AG98" s="34"/>
      <c r="AH98" s="34"/>
      <c r="AI98" s="34"/>
      <c r="AJ98" s="34"/>
      <c r="AK98" s="31"/>
      <c r="AL98" s="2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3"/>
      <c r="R99" s="23"/>
      <c r="S99" s="23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4"/>
      <c r="AG99" s="34"/>
      <c r="AH99" s="34"/>
      <c r="AI99" s="34"/>
      <c r="AJ99" s="34"/>
      <c r="AK99" s="31"/>
      <c r="AL99" s="2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3"/>
      <c r="R100" s="23"/>
      <c r="S100" s="23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4"/>
      <c r="AG100" s="34"/>
      <c r="AH100" s="34"/>
      <c r="AI100" s="34"/>
      <c r="AJ100" s="34"/>
      <c r="AK100" s="31"/>
      <c r="AL100" s="2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3"/>
      <c r="R101" s="23"/>
      <c r="S101" s="23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4"/>
      <c r="AG101" s="34"/>
      <c r="AH101" s="34"/>
      <c r="AI101" s="34"/>
      <c r="AJ101" s="34"/>
      <c r="AK101" s="31"/>
      <c r="AL101" s="2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3"/>
      <c r="R102" s="23"/>
      <c r="S102" s="23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4"/>
      <c r="AG102" s="34"/>
      <c r="AH102" s="34"/>
      <c r="AI102" s="34"/>
      <c r="AJ102" s="34"/>
      <c r="AK102" s="31"/>
      <c r="AL102" s="2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3"/>
      <c r="R103" s="23"/>
      <c r="S103" s="23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4"/>
      <c r="AG103" s="34"/>
      <c r="AH103" s="34"/>
      <c r="AI103" s="34"/>
      <c r="AJ103" s="34"/>
      <c r="AK103" s="31"/>
      <c r="AL103" s="2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3"/>
      <c r="R104" s="23"/>
      <c r="S104" s="23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4"/>
      <c r="AG104" s="34"/>
      <c r="AH104" s="34"/>
      <c r="AI104" s="34"/>
      <c r="AJ104" s="34"/>
      <c r="AK104" s="31"/>
      <c r="AL104" s="2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3"/>
      <c r="R105" s="23"/>
      <c r="S105" s="23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4"/>
      <c r="AG105" s="34"/>
      <c r="AH105" s="34"/>
      <c r="AI105" s="34"/>
      <c r="AJ105" s="34"/>
      <c r="AK105" s="31"/>
      <c r="AL105" s="2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3"/>
      <c r="R106" s="23"/>
      <c r="S106" s="23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4"/>
      <c r="AG106" s="34"/>
      <c r="AH106" s="34"/>
      <c r="AI106" s="34"/>
      <c r="AJ106" s="34"/>
      <c r="AK106" s="31"/>
      <c r="AL106" s="2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3"/>
      <c r="R107" s="23"/>
      <c r="S107" s="23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4"/>
      <c r="AG107" s="34"/>
      <c r="AH107" s="34"/>
      <c r="AI107" s="34"/>
      <c r="AJ107" s="34"/>
      <c r="AK107" s="31"/>
      <c r="AL107" s="2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3"/>
      <c r="R108" s="23"/>
      <c r="S108" s="23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4"/>
      <c r="AG108" s="34"/>
      <c r="AH108" s="34"/>
      <c r="AI108" s="34"/>
      <c r="AJ108" s="34"/>
      <c r="AK108" s="31"/>
      <c r="AL108" s="2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3"/>
      <c r="R109" s="23"/>
      <c r="S109" s="23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4"/>
      <c r="AG109" s="34"/>
      <c r="AH109" s="34"/>
      <c r="AI109" s="34"/>
      <c r="AJ109" s="34"/>
      <c r="AK109" s="31"/>
      <c r="AL109" s="2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3"/>
      <c r="R110" s="23"/>
      <c r="S110" s="23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4"/>
      <c r="AG110" s="34"/>
      <c r="AH110" s="34"/>
      <c r="AI110" s="34"/>
      <c r="AJ110" s="34"/>
      <c r="AK110" s="31"/>
      <c r="AL110" s="2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3"/>
      <c r="R111" s="23"/>
      <c r="S111" s="23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4"/>
      <c r="AG111" s="34"/>
      <c r="AH111" s="34"/>
      <c r="AI111" s="34"/>
      <c r="AJ111" s="34"/>
      <c r="AK111" s="31"/>
      <c r="AL111" s="2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3"/>
      <c r="R112" s="23"/>
      <c r="S112" s="23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4"/>
      <c r="AG112" s="34"/>
      <c r="AH112" s="34"/>
      <c r="AI112" s="34"/>
      <c r="AJ112" s="34"/>
      <c r="AK112" s="31"/>
      <c r="AL112" s="2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3"/>
      <c r="R113" s="23"/>
      <c r="S113" s="23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4"/>
      <c r="AG113" s="34"/>
      <c r="AH113" s="34"/>
      <c r="AI113" s="34"/>
      <c r="AJ113" s="34"/>
      <c r="AK113" s="31"/>
      <c r="AL113" s="2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3"/>
      <c r="R114" s="23"/>
      <c r="S114" s="23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4"/>
      <c r="AG114" s="34"/>
      <c r="AH114" s="34"/>
      <c r="AI114" s="34"/>
      <c r="AJ114" s="34"/>
      <c r="AK114" s="31"/>
      <c r="AL114" s="2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3"/>
      <c r="R115" s="23"/>
      <c r="S115" s="23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4"/>
      <c r="AG115" s="34"/>
      <c r="AH115" s="34"/>
      <c r="AI115" s="34"/>
      <c r="AJ115" s="34"/>
      <c r="AK115" s="31"/>
      <c r="AL115" s="2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3"/>
      <c r="R116" s="23"/>
      <c r="S116" s="23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4"/>
      <c r="AG116" s="34"/>
      <c r="AH116" s="34"/>
      <c r="AI116" s="34"/>
      <c r="AJ116" s="34"/>
      <c r="AK116" s="31"/>
      <c r="AL116" s="2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3"/>
      <c r="R117" s="23"/>
      <c r="S117" s="23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4"/>
      <c r="AG117" s="34"/>
      <c r="AH117" s="34"/>
      <c r="AI117" s="34"/>
      <c r="AJ117" s="34"/>
      <c r="AK117" s="31"/>
      <c r="AL117" s="2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3"/>
      <c r="R118" s="23"/>
      <c r="S118" s="23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4"/>
      <c r="AG118" s="34"/>
      <c r="AH118" s="34"/>
      <c r="AI118" s="34"/>
      <c r="AJ118" s="34"/>
      <c r="AK118" s="31"/>
      <c r="AL118" s="2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3"/>
      <c r="R119" s="23"/>
      <c r="S119" s="23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4"/>
      <c r="AG119" s="34"/>
      <c r="AH119" s="34"/>
      <c r="AI119" s="34"/>
      <c r="AJ119" s="34"/>
      <c r="AK119" s="31"/>
      <c r="AL119" s="2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3"/>
      <c r="R120" s="23"/>
      <c r="S120" s="23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4"/>
      <c r="AG120" s="34"/>
      <c r="AH120" s="34"/>
      <c r="AI120" s="34"/>
      <c r="AJ120" s="34"/>
      <c r="AK120" s="31"/>
      <c r="AL120" s="2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3"/>
      <c r="R121" s="23"/>
      <c r="S121" s="23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4"/>
      <c r="AG121" s="34"/>
      <c r="AH121" s="34"/>
      <c r="AI121" s="34"/>
      <c r="AJ121" s="34"/>
      <c r="AK121" s="31"/>
      <c r="AL121" s="2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3"/>
      <c r="R122" s="23"/>
      <c r="S122" s="23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4"/>
      <c r="AG122" s="34"/>
      <c r="AH122" s="34"/>
      <c r="AI122" s="34"/>
      <c r="AJ122" s="34"/>
      <c r="AK122" s="31"/>
      <c r="AL122" s="2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3"/>
      <c r="R123" s="23"/>
      <c r="S123" s="23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4"/>
      <c r="AG123" s="34"/>
      <c r="AH123" s="34"/>
      <c r="AI123" s="34"/>
      <c r="AJ123" s="34"/>
      <c r="AK123" s="31"/>
      <c r="AL123" s="2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3"/>
      <c r="R124" s="23"/>
      <c r="S124" s="23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4"/>
      <c r="AG124" s="34"/>
      <c r="AH124" s="34"/>
      <c r="AI124" s="34"/>
      <c r="AJ124" s="34"/>
      <c r="AK124" s="31"/>
      <c r="AL124" s="2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3"/>
      <c r="R125" s="23"/>
      <c r="S125" s="23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4"/>
      <c r="AG125" s="34"/>
      <c r="AH125" s="34"/>
      <c r="AI125" s="34"/>
      <c r="AJ125" s="34"/>
      <c r="AK125" s="31"/>
      <c r="AL125" s="2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3"/>
      <c r="R126" s="23"/>
      <c r="S126" s="23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4"/>
      <c r="AG126" s="34"/>
      <c r="AH126" s="34"/>
      <c r="AI126" s="34"/>
      <c r="AJ126" s="34"/>
      <c r="AK126" s="31"/>
      <c r="AL126" s="2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3"/>
      <c r="R127" s="23"/>
      <c r="S127" s="23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4"/>
      <c r="AG127" s="34"/>
      <c r="AH127" s="34"/>
      <c r="AI127" s="34"/>
      <c r="AJ127" s="34"/>
      <c r="AK127" s="31"/>
      <c r="AL127" s="2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3"/>
      <c r="R128" s="23"/>
      <c r="S128" s="23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4"/>
      <c r="AG128" s="34"/>
      <c r="AH128" s="34"/>
      <c r="AI128" s="34"/>
      <c r="AJ128" s="34"/>
      <c r="AK128" s="31"/>
      <c r="AL128" s="2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3"/>
      <c r="R129" s="23"/>
      <c r="S129" s="23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4"/>
      <c r="AG129" s="34"/>
      <c r="AH129" s="34"/>
      <c r="AI129" s="34"/>
      <c r="AJ129" s="34"/>
      <c r="AK129" s="31"/>
      <c r="AL129" s="2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3"/>
      <c r="R130" s="23"/>
      <c r="S130" s="23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4"/>
      <c r="AG130" s="34"/>
      <c r="AH130" s="34"/>
      <c r="AI130" s="34"/>
      <c r="AJ130" s="34"/>
      <c r="AK130" s="31"/>
      <c r="AL130" s="2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3"/>
      <c r="R131" s="23"/>
      <c r="S131" s="23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4"/>
      <c r="AG131" s="34"/>
      <c r="AH131" s="34"/>
      <c r="AI131" s="34"/>
      <c r="AJ131" s="34"/>
      <c r="AK131" s="31"/>
      <c r="AL131" s="2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3"/>
      <c r="R132" s="23"/>
      <c r="S132" s="23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4"/>
      <c r="AG132" s="34"/>
      <c r="AH132" s="34"/>
      <c r="AI132" s="34"/>
      <c r="AJ132" s="34"/>
      <c r="AK132" s="31"/>
      <c r="AL132" s="2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3"/>
      <c r="R133" s="23"/>
      <c r="S133" s="23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4"/>
      <c r="AG133" s="34"/>
      <c r="AH133" s="34"/>
      <c r="AI133" s="34"/>
      <c r="AJ133" s="34"/>
      <c r="AK133" s="31"/>
      <c r="AL133" s="2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3"/>
      <c r="R134" s="23"/>
      <c r="S134" s="23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4"/>
      <c r="AG134" s="34"/>
      <c r="AH134" s="34"/>
      <c r="AI134" s="34"/>
      <c r="AJ134" s="34"/>
      <c r="AK134" s="31"/>
      <c r="AL134" s="2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3"/>
      <c r="R135" s="23"/>
      <c r="S135" s="23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4"/>
      <c r="AG135" s="34"/>
      <c r="AH135" s="34"/>
      <c r="AI135" s="34"/>
      <c r="AJ135" s="34"/>
      <c r="AK135" s="31"/>
      <c r="AL135" s="2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3"/>
      <c r="R136" s="23"/>
      <c r="S136" s="23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4"/>
      <c r="AG136" s="34"/>
      <c r="AH136" s="34"/>
      <c r="AI136" s="34"/>
      <c r="AJ136" s="34"/>
      <c r="AK136" s="31"/>
      <c r="AL136" s="2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3"/>
      <c r="R137" s="23"/>
      <c r="S137" s="23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4"/>
      <c r="AG137" s="34"/>
      <c r="AH137" s="34"/>
      <c r="AI137" s="34"/>
      <c r="AJ137" s="34"/>
      <c r="AK137" s="31"/>
      <c r="AL137" s="2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3"/>
      <c r="R138" s="23"/>
      <c r="S138" s="23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4"/>
      <c r="AG138" s="34"/>
      <c r="AH138" s="34"/>
      <c r="AI138" s="34"/>
      <c r="AJ138" s="34"/>
      <c r="AK138" s="31"/>
      <c r="AL138" s="2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3"/>
      <c r="R139" s="23"/>
      <c r="S139" s="23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4"/>
      <c r="AG139" s="34"/>
      <c r="AH139" s="34"/>
      <c r="AI139" s="34"/>
      <c r="AJ139" s="34"/>
      <c r="AK139" s="31"/>
      <c r="AL139" s="2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3"/>
      <c r="R140" s="23"/>
      <c r="S140" s="23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4"/>
      <c r="AG140" s="34"/>
      <c r="AH140" s="34"/>
      <c r="AI140" s="34"/>
      <c r="AJ140" s="34"/>
      <c r="AK140" s="31"/>
      <c r="AL140" s="2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3"/>
      <c r="R141" s="23"/>
      <c r="S141" s="23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4"/>
      <c r="AG141" s="34"/>
      <c r="AH141" s="34"/>
      <c r="AI141" s="34"/>
      <c r="AJ141" s="34"/>
      <c r="AK141" s="31"/>
      <c r="AL141" s="2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3"/>
      <c r="R142" s="23"/>
      <c r="S142" s="23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4"/>
      <c r="AG142" s="34"/>
      <c r="AH142" s="34"/>
      <c r="AI142" s="34"/>
      <c r="AJ142" s="34"/>
      <c r="AK142" s="31"/>
      <c r="AL142" s="2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3"/>
      <c r="R143" s="23"/>
      <c r="S143" s="23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4"/>
      <c r="AG143" s="34"/>
      <c r="AH143" s="34"/>
      <c r="AI143" s="34"/>
      <c r="AJ143" s="34"/>
      <c r="AK143" s="31"/>
      <c r="AL143" s="2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3"/>
      <c r="R144" s="23"/>
      <c r="S144" s="23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4"/>
      <c r="AG144" s="34"/>
      <c r="AH144" s="34"/>
      <c r="AI144" s="34"/>
      <c r="AJ144" s="34"/>
      <c r="AK144" s="31"/>
      <c r="AL144" s="2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3"/>
      <c r="R145" s="23"/>
      <c r="S145" s="23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4"/>
      <c r="AG145" s="34"/>
      <c r="AH145" s="34"/>
      <c r="AI145" s="34"/>
      <c r="AJ145" s="34"/>
      <c r="AK145" s="31"/>
      <c r="AL145" s="2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3"/>
      <c r="R146" s="23"/>
      <c r="S146" s="23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4"/>
      <c r="AG146" s="34"/>
      <c r="AH146" s="34"/>
      <c r="AI146" s="34"/>
      <c r="AJ146" s="34"/>
      <c r="AK146" s="31"/>
      <c r="AL146" s="2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3"/>
      <c r="R147" s="23"/>
      <c r="S147" s="23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4"/>
      <c r="AG147" s="34"/>
      <c r="AH147" s="34"/>
      <c r="AI147" s="34"/>
      <c r="AJ147" s="34"/>
      <c r="AK147" s="31"/>
      <c r="AL147" s="2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3"/>
      <c r="R148" s="23"/>
      <c r="S148" s="23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4"/>
      <c r="AG148" s="34"/>
      <c r="AH148" s="34"/>
      <c r="AI148" s="34"/>
      <c r="AJ148" s="34"/>
      <c r="AK148" s="31"/>
      <c r="AL148" s="2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3"/>
      <c r="R149" s="23"/>
      <c r="S149" s="23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4"/>
      <c r="AG149" s="34"/>
      <c r="AH149" s="34"/>
      <c r="AI149" s="34"/>
      <c r="AJ149" s="34"/>
      <c r="AK149" s="31"/>
      <c r="AL149" s="2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3"/>
      <c r="R150" s="23"/>
      <c r="S150" s="23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4"/>
      <c r="AG150" s="34"/>
      <c r="AH150" s="34"/>
      <c r="AI150" s="34"/>
      <c r="AJ150" s="34"/>
      <c r="AK150" s="31"/>
      <c r="AL150" s="2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3"/>
      <c r="R151" s="23"/>
      <c r="S151" s="23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4"/>
      <c r="AG151" s="34"/>
      <c r="AH151" s="34"/>
      <c r="AI151" s="34"/>
      <c r="AJ151" s="34"/>
      <c r="AK151" s="31"/>
      <c r="AL151" s="2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3"/>
      <c r="R152" s="23"/>
      <c r="S152" s="23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4"/>
      <c r="AG152" s="34"/>
      <c r="AH152" s="34"/>
      <c r="AI152" s="34"/>
      <c r="AJ152" s="34"/>
      <c r="AK152" s="31"/>
      <c r="AL152" s="2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3"/>
      <c r="R153" s="23"/>
      <c r="S153" s="23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4"/>
      <c r="AG153" s="34"/>
      <c r="AH153" s="34"/>
      <c r="AI153" s="34"/>
      <c r="AJ153" s="34"/>
      <c r="AK153" s="31"/>
      <c r="AL153" s="2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3"/>
      <c r="R154" s="23"/>
      <c r="S154" s="23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4"/>
      <c r="AG154" s="34"/>
      <c r="AH154" s="34"/>
      <c r="AI154" s="34"/>
      <c r="AJ154" s="34"/>
      <c r="AK154" s="31"/>
      <c r="AL154" s="2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3"/>
      <c r="R155" s="23"/>
      <c r="S155" s="23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4"/>
      <c r="AG155" s="34"/>
      <c r="AH155" s="34"/>
      <c r="AI155" s="34"/>
      <c r="AJ155" s="34"/>
      <c r="AK155" s="31"/>
      <c r="AL155" s="2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3"/>
      <c r="R156" s="23"/>
      <c r="S156" s="23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4"/>
      <c r="AG156" s="34"/>
      <c r="AH156" s="34"/>
      <c r="AI156" s="34"/>
      <c r="AJ156" s="34"/>
      <c r="AK156" s="31"/>
      <c r="AL156" s="2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3"/>
      <c r="R157" s="23"/>
      <c r="S157" s="23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4"/>
      <c r="AG157" s="34"/>
      <c r="AH157" s="34"/>
      <c r="AI157" s="34"/>
      <c r="AJ157" s="34"/>
      <c r="AK157" s="31"/>
      <c r="AL157" s="2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3"/>
      <c r="R158" s="23"/>
      <c r="S158" s="23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4"/>
      <c r="AG158" s="34"/>
      <c r="AH158" s="34"/>
      <c r="AI158" s="34"/>
      <c r="AJ158" s="34"/>
      <c r="AK158" s="31"/>
      <c r="AL158" s="2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3"/>
      <c r="R159" s="23"/>
      <c r="S159" s="23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4"/>
      <c r="AG159" s="34"/>
      <c r="AH159" s="34"/>
      <c r="AI159" s="34"/>
      <c r="AJ159" s="34"/>
      <c r="AK159" s="31"/>
      <c r="AL159" s="2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3"/>
      <c r="R160" s="23"/>
      <c r="S160" s="23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4"/>
      <c r="AG160" s="34"/>
      <c r="AH160" s="34"/>
      <c r="AI160" s="34"/>
      <c r="AJ160" s="34"/>
      <c r="AK160" s="31"/>
      <c r="AL160" s="2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3"/>
      <c r="R161" s="23"/>
      <c r="S161" s="23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4"/>
      <c r="AG161" s="34"/>
      <c r="AH161" s="34"/>
      <c r="AI161" s="34"/>
      <c r="AJ161" s="34"/>
      <c r="AK161" s="31"/>
      <c r="AL161" s="2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3"/>
      <c r="R162" s="23"/>
      <c r="S162" s="23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4"/>
      <c r="AG162" s="34"/>
      <c r="AH162" s="34"/>
      <c r="AI162" s="34"/>
      <c r="AJ162" s="34"/>
      <c r="AK162" s="31"/>
      <c r="AL162" s="2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3"/>
      <c r="R163" s="23"/>
      <c r="S163" s="23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4"/>
      <c r="AG163" s="34"/>
      <c r="AH163" s="34"/>
      <c r="AI163" s="34"/>
      <c r="AJ163" s="34"/>
      <c r="AK163" s="31"/>
      <c r="AL163" s="2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3"/>
      <c r="R164" s="23"/>
      <c r="S164" s="23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4"/>
      <c r="AG164" s="34"/>
      <c r="AH164" s="34"/>
      <c r="AI164" s="34"/>
      <c r="AJ164" s="34"/>
      <c r="AK164" s="31"/>
      <c r="AL164" s="2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3"/>
      <c r="R165" s="23"/>
      <c r="S165" s="23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4"/>
      <c r="AG165" s="34"/>
      <c r="AH165" s="34"/>
      <c r="AI165" s="34"/>
      <c r="AJ165" s="34"/>
      <c r="AK165" s="31"/>
      <c r="AL165" s="2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3"/>
      <c r="R166" s="23"/>
      <c r="S166" s="23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4"/>
      <c r="AG166" s="34"/>
      <c r="AH166" s="34"/>
      <c r="AI166" s="34"/>
      <c r="AJ166" s="34"/>
      <c r="AK166" s="31"/>
      <c r="AL166" s="2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3"/>
      <c r="R167" s="23"/>
      <c r="S167" s="23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4"/>
      <c r="AG167" s="34"/>
      <c r="AH167" s="34"/>
      <c r="AI167" s="34"/>
      <c r="AJ167" s="34"/>
      <c r="AK167" s="31"/>
      <c r="AL167" s="2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3"/>
      <c r="R168" s="23"/>
      <c r="S168" s="23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4"/>
      <c r="AG168" s="34"/>
      <c r="AH168" s="34"/>
      <c r="AI168" s="34"/>
      <c r="AJ168" s="34"/>
      <c r="AK168" s="31"/>
      <c r="AL168" s="2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3"/>
      <c r="R169" s="23"/>
      <c r="S169" s="23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4"/>
      <c r="AG169" s="34"/>
      <c r="AH169" s="34"/>
      <c r="AI169" s="34"/>
      <c r="AJ169" s="34"/>
      <c r="AK169" s="31"/>
      <c r="AL169" s="2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3"/>
      <c r="R170" s="23"/>
      <c r="S170" s="23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4"/>
      <c r="AG170" s="34"/>
      <c r="AH170" s="34"/>
      <c r="AI170" s="34"/>
      <c r="AJ170" s="34"/>
      <c r="AK170" s="31"/>
      <c r="AL170" s="2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3"/>
      <c r="R171" s="23"/>
      <c r="S171" s="23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4"/>
      <c r="AG171" s="34"/>
      <c r="AH171" s="34"/>
      <c r="AI171" s="34"/>
      <c r="AJ171" s="34"/>
      <c r="AK171" s="31"/>
      <c r="AL171" s="2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3"/>
      <c r="R172" s="23"/>
      <c r="S172" s="23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4"/>
      <c r="AG172" s="34"/>
      <c r="AH172" s="34"/>
      <c r="AI172" s="34"/>
      <c r="AJ172" s="34"/>
      <c r="AK172" s="31"/>
      <c r="AL172" s="2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23"/>
      <c r="R173" s="23"/>
      <c r="S173" s="23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4"/>
      <c r="AG173" s="34"/>
      <c r="AH173" s="34"/>
      <c r="AI173" s="34"/>
      <c r="AJ173" s="34"/>
      <c r="AK173" s="31"/>
      <c r="AL173" s="2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23"/>
      <c r="R174" s="23"/>
      <c r="S174" s="23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4"/>
      <c r="AG174" s="34"/>
      <c r="AH174" s="34"/>
      <c r="AI174" s="34"/>
      <c r="AJ174" s="34"/>
      <c r="AK174" s="31"/>
      <c r="AL174" s="23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23"/>
      <c r="R175" s="23"/>
      <c r="S175" s="23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4"/>
      <c r="AG175" s="34"/>
      <c r="AH175" s="34"/>
      <c r="AI175" s="34"/>
      <c r="AJ175" s="34"/>
      <c r="AK175" s="31"/>
      <c r="AL175" s="23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4"/>
      <c r="AG176" s="34"/>
      <c r="AH176" s="34"/>
      <c r="AI176" s="34"/>
      <c r="AJ176" s="34"/>
      <c r="AK176" s="31"/>
      <c r="AL176" s="23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4"/>
      <c r="AG177" s="34"/>
      <c r="AH177" s="34"/>
      <c r="AI177" s="34"/>
      <c r="AJ177" s="34"/>
      <c r="AK177" s="31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4"/>
      <c r="AG178" s="34"/>
      <c r="AH178" s="34"/>
      <c r="AI178" s="34"/>
      <c r="AJ178" s="34"/>
      <c r="AK178" s="31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4"/>
      <c r="AG179" s="34"/>
      <c r="AH179" s="34"/>
      <c r="AI179" s="34"/>
      <c r="AJ179" s="34"/>
      <c r="AK179" s="3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4"/>
      <c r="AG180" s="34"/>
      <c r="AH180" s="34"/>
      <c r="AI180" s="34"/>
      <c r="AJ180" s="34"/>
      <c r="AK180" s="3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4"/>
      <c r="AG181" s="34"/>
      <c r="AH181" s="34"/>
      <c r="AI181" s="34"/>
      <c r="AJ181" s="34"/>
      <c r="AK181" s="31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4"/>
      <c r="AG182" s="34"/>
      <c r="AH182" s="34"/>
      <c r="AI182" s="34"/>
      <c r="AJ182" s="34"/>
      <c r="AK182" s="31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4"/>
      <c r="AG183" s="34"/>
      <c r="AH183" s="34"/>
      <c r="AI183" s="34"/>
      <c r="AJ183" s="34"/>
      <c r="AK183" s="23"/>
      <c r="AL183" s="23"/>
    </row>
    <row r="184" spans="12:38" x14ac:dyDescent="0.25">
      <c r="R184" s="24"/>
      <c r="S184" s="24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4"/>
      <c r="AG184" s="34"/>
      <c r="AH184" s="34"/>
      <c r="AI184" s="34"/>
      <c r="AJ184" s="34"/>
    </row>
    <row r="185" spans="12:38" x14ac:dyDescent="0.25">
      <c r="R185" s="24"/>
      <c r="S185" s="24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4"/>
      <c r="AG185" s="34"/>
      <c r="AH185" s="34"/>
      <c r="AI185" s="34"/>
      <c r="AJ185" s="34"/>
    </row>
    <row r="186" spans="12:38" x14ac:dyDescent="0.25">
      <c r="R186" s="24"/>
      <c r="S186" s="24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4"/>
      <c r="AG186" s="34"/>
      <c r="AH186" s="34"/>
      <c r="AI186" s="34"/>
      <c r="AJ186" s="34"/>
    </row>
    <row r="187" spans="12:38" x14ac:dyDescent="0.25">
      <c r="L187"/>
      <c r="M187"/>
      <c r="N187"/>
      <c r="O187"/>
      <c r="P187"/>
      <c r="R187" s="24"/>
      <c r="S187" s="24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4"/>
      <c r="AG187" s="34"/>
      <c r="AH187" s="34"/>
      <c r="AI187" s="34"/>
      <c r="AJ187" s="34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4"/>
      <c r="AG188" s="34"/>
      <c r="AH188" s="34"/>
      <c r="AI188" s="34"/>
      <c r="AJ188" s="34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4"/>
      <c r="AG189" s="34"/>
      <c r="AH189" s="34"/>
      <c r="AI189" s="34"/>
      <c r="AJ189" s="34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4"/>
      <c r="AG190" s="34"/>
      <c r="AH190" s="34"/>
      <c r="AI190" s="34"/>
      <c r="AJ190" s="34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4"/>
      <c r="AG191" s="34"/>
      <c r="AH191" s="34"/>
      <c r="AI191" s="34"/>
      <c r="AJ191" s="34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  <row r="214" spans="12:38" ht="14.25" x14ac:dyDescent="0.2">
      <c r="L214"/>
      <c r="M214"/>
      <c r="N214"/>
      <c r="O214"/>
      <c r="P21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/>
      <c r="AL214"/>
    </row>
    <row r="215" spans="12:38" ht="14.25" x14ac:dyDescent="0.2">
      <c r="L215"/>
      <c r="M215"/>
      <c r="N215"/>
      <c r="O215"/>
      <c r="P215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/>
      <c r="AL215"/>
    </row>
  </sheetData>
  <sortState ref="B9:AK11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2020-09-08T09:14:39Z</dcterms:modified>
</cp:coreProperties>
</file>