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P15" i="4" l="1"/>
  <c r="O15" i="4"/>
  <c r="Q15" i="4" s="1"/>
  <c r="N15" i="4"/>
  <c r="Q14" i="4"/>
  <c r="Q13" i="4"/>
  <c r="Q12" i="4"/>
  <c r="Q11" i="4"/>
  <c r="G11" i="4"/>
  <c r="E11" i="4"/>
  <c r="W8" i="4"/>
  <c r="V8" i="4"/>
  <c r="U8" i="4"/>
  <c r="T8" i="4"/>
  <c r="S8" i="4"/>
  <c r="R8" i="4"/>
  <c r="P8" i="4"/>
  <c r="O8" i="4"/>
  <c r="N8" i="4"/>
  <c r="L8" i="4"/>
  <c r="G12" i="4" s="1"/>
  <c r="K8" i="4"/>
  <c r="F12" i="4" s="1"/>
  <c r="J8" i="4"/>
  <c r="E12" i="4" s="1"/>
  <c r="G8" i="4"/>
  <c r="F8" i="4"/>
  <c r="F11" i="4" s="1"/>
  <c r="F15" i="4" s="1"/>
  <c r="E8" i="4"/>
  <c r="H7" i="4"/>
  <c r="M6" i="4"/>
  <c r="H6" i="4"/>
  <c r="M5" i="4"/>
  <c r="H5" i="4"/>
  <c r="H15" i="4" l="1"/>
  <c r="E15" i="4"/>
  <c r="H12" i="4"/>
  <c r="G15" i="4"/>
  <c r="H8" i="4"/>
  <c r="H11" i="4" s="1"/>
  <c r="M8" i="4"/>
  <c r="J12" i="5"/>
  <c r="O16" i="5"/>
  <c r="O15" i="5"/>
  <c r="N15" i="5"/>
  <c r="M15" i="5"/>
  <c r="L15" i="5"/>
  <c r="K15" i="5"/>
  <c r="AS12" i="5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J16" i="5" s="1"/>
  <c r="I12" i="5"/>
  <c r="I16" i="5" s="1"/>
  <c r="I18" i="5" s="1"/>
  <c r="H12" i="5"/>
  <c r="H16" i="5" s="1"/>
  <c r="H18" i="5" s="1"/>
  <c r="G12" i="5"/>
  <c r="G16" i="5" s="1"/>
  <c r="F12" i="5"/>
  <c r="F16" i="5" s="1"/>
  <c r="F18" i="5" s="1"/>
  <c r="E12" i="5"/>
  <c r="E16" i="5" s="1"/>
  <c r="E18" i="5" s="1"/>
  <c r="G18" i="5" l="1"/>
  <c r="M16" i="5"/>
  <c r="L16" i="5"/>
  <c r="N16" i="5"/>
  <c r="AR12" i="5"/>
  <c r="K17" i="5"/>
  <c r="K18" i="5" s="1"/>
  <c r="J18" i="5" s="1"/>
  <c r="O18" i="5"/>
  <c r="J17" i="5"/>
  <c r="O17" i="5"/>
  <c r="N18" i="5"/>
  <c r="L18" i="5"/>
  <c r="M18" i="5"/>
  <c r="N17" i="5"/>
  <c r="L17" i="5"/>
  <c r="M17" i="5"/>
  <c r="AF12" i="5"/>
  <c r="P10" i="3" l="1"/>
  <c r="P15" i="3"/>
  <c r="M15" i="3"/>
  <c r="AA20" i="1" l="1"/>
  <c r="Z20" i="1"/>
</calcChain>
</file>

<file path=xl/sharedStrings.xml><?xml version="1.0" encoding="utf-8"?>
<sst xmlns="http://schemas.openxmlformats.org/spreadsheetml/2006/main" count="437" uniqueCount="195">
  <si>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</si>
  <si>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</si>
  <si>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</si>
  <si>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</si>
  <si>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</si>
  <si>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</si>
  <si>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</si>
  <si>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</si>
  <si>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</si>
  <si>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</si>
  <si>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</si>
  <si>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</si>
  <si>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</si>
  <si>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</si>
  <si>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</si>
  <si>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</si>
  <si>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</si>
  <si>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</si>
  <si>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</si>
  <si>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</si>
  <si>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</si>
  <si>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</si>
  <si>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</si>
  <si>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</si>
  <si>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</si>
  <si>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</si>
  <si>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</si>
  <si>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</si>
  <si>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</si>
  <si>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</si>
  <si>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</si>
  <si>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</si>
  <si>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</si>
  <si>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</si>
  <si>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Pennanen</t>
  </si>
  <si>
    <t>1.</t>
  </si>
  <si>
    <t>KiPa</t>
  </si>
  <si>
    <t>14.</t>
  </si>
  <si>
    <t>HP</t>
  </si>
  <si>
    <t>5.</t>
  </si>
  <si>
    <t>9.</t>
  </si>
  <si>
    <t>2.</t>
  </si>
  <si>
    <t>3.</t>
  </si>
  <si>
    <t>PuPe</t>
  </si>
  <si>
    <t>6.</t>
  </si>
  <si>
    <t>----</t>
  </si>
  <si>
    <t>4.</t>
  </si>
  <si>
    <t>KPL</t>
  </si>
  <si>
    <t>06.07. 2000  KiPa - Kiri  2-0  (3-1, 6-0)</t>
  </si>
  <si>
    <t xml:space="preserve">  18 v   7 kk 18 pv</t>
  </si>
  <si>
    <t>11.07. 2000  KiPa - HP  2-0  (3-1, 16-0)</t>
  </si>
  <si>
    <t>3.  ottelu</t>
  </si>
  <si>
    <t xml:space="preserve">  18 v   7 kk 23 pv</t>
  </si>
  <si>
    <t>7.  ottelu</t>
  </si>
  <si>
    <t>24.05. 2001  HP - Tahko  0-2  (2-5, 1-6)</t>
  </si>
  <si>
    <t xml:space="preserve">  19 v   6 kk   6 pv</t>
  </si>
  <si>
    <t>07.07. 2001  LP - HP  0-2  (2-3, 4-6)</t>
  </si>
  <si>
    <t>19.  ottelu</t>
  </si>
  <si>
    <t xml:space="preserve">  19 v   7 kk 19 pv</t>
  </si>
  <si>
    <t>ToPo</t>
  </si>
  <si>
    <t>suomensarja</t>
  </si>
  <si>
    <t>KiPa  2</t>
  </si>
  <si>
    <t>Seurat</t>
  </si>
  <si>
    <t>KPL = Kouvolan Pallonlyöjät  (1931)</t>
  </si>
  <si>
    <t>HP = Haminan Palloilijat  (1928)</t>
  </si>
  <si>
    <t>ToPo = Tohmajärven Pomppu  (1991)</t>
  </si>
  <si>
    <t>PuPe = Puijon Pesäpallo  (1999)</t>
  </si>
  <si>
    <t>7.</t>
  </si>
  <si>
    <t>****</t>
  </si>
  <si>
    <t>Lohi</t>
  </si>
  <si>
    <t>Lohi = Jyväskylän Lohi  (1924)</t>
  </si>
  <si>
    <t>KiPa = Kiteen Pallo-90  (1990),  kasvattajaseura</t>
  </si>
  <si>
    <t>JoMa</t>
  </si>
  <si>
    <t>ykköspesis</t>
  </si>
  <si>
    <t>YKKÖSPESIS</t>
  </si>
  <si>
    <t>JoMa = Joensuun Maila  (1957)</t>
  </si>
  <si>
    <t>11.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</si>
  <si>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</si>
  <si>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</si>
  <si>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</si>
  <si>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</si>
  <si>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</si>
  <si>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</si>
  <si>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</si>
  <si>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</si>
  <si>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</si>
  <si>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</si>
  <si>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</si>
  <si>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</si>
  <si>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</si>
  <si>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</si>
  <si>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</si>
  <si>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</si>
  <si>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</si>
  <si>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</si>
  <si>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</si>
  <si>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2k</t>
  </si>
  <si>
    <t>I p</t>
  </si>
  <si>
    <t>05.08. 2000  Oulu</t>
  </si>
  <si>
    <t xml:space="preserve">  1-2  (3-2, 0-5, 1-2)</t>
  </si>
  <si>
    <t>Jari Luoto</t>
  </si>
  <si>
    <t>1900</t>
  </si>
  <si>
    <t>25.06. 1998  Sotkamo</t>
  </si>
  <si>
    <t xml:space="preserve">  2-1  (2-3, 10-4, 1-0)</t>
  </si>
  <si>
    <t>1351</t>
  </si>
  <si>
    <t>II p</t>
  </si>
  <si>
    <t>18.11.1981   Kitee</t>
  </si>
  <si>
    <t>15.08. 1997  Hyvinkää</t>
  </si>
  <si>
    <t xml:space="preserve">  2-1  (2-8, 4-2, 1-0)</t>
  </si>
  <si>
    <t>Petri Lindsberg</t>
  </si>
  <si>
    <t>1895</t>
  </si>
  <si>
    <t>01.08. 1996  Pattijoki</t>
  </si>
  <si>
    <t xml:space="preserve">  0-2  (6-7, 2-5)</t>
  </si>
  <si>
    <t>Jarmo Heikkinen</t>
  </si>
  <si>
    <t>1400</t>
  </si>
  <si>
    <t>C - POJAT</t>
  </si>
  <si>
    <t>02.08. 1995  Varkaus</t>
  </si>
  <si>
    <t xml:space="preserve">  1-1  (12-7, 1-5)</t>
  </si>
  <si>
    <t>Veijo Sormunen</t>
  </si>
  <si>
    <t>700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</si>
  <si>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</si>
  <si>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</si>
  <si>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</si>
  <si>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</si>
  <si>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</si>
  <si>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</si>
  <si>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</si>
  <si>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</si>
  <si>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</si>
  <si>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</si>
  <si>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</si>
  <si>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</si>
  <si>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</si>
  <si>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1/2</t>
  </si>
  <si>
    <t>3/4</t>
  </si>
  <si>
    <t>1/1</t>
  </si>
  <si>
    <t>0/1</t>
  </si>
  <si>
    <t>2/2</t>
  </si>
  <si>
    <t>6/7</t>
  </si>
  <si>
    <t>4/4</t>
  </si>
  <si>
    <t>9/11</t>
  </si>
  <si>
    <t>4/5</t>
  </si>
  <si>
    <t>2-3  KoU</t>
  </si>
  <si>
    <t>Jatkosarja  1.</t>
  </si>
  <si>
    <t>3-1  SMJ</t>
  </si>
  <si>
    <t>1-2  SoJy</t>
  </si>
  <si>
    <t>Jatkosarja  2.</t>
  </si>
  <si>
    <t>3-2  Tahko</t>
  </si>
  <si>
    <t>3-0  NJ</t>
  </si>
  <si>
    <t>2-3  PattU</t>
  </si>
  <si>
    <t>1-0  KiPa</t>
  </si>
  <si>
    <t>Jatkosarja  6.</t>
  </si>
  <si>
    <t>0-3  PattU</t>
  </si>
  <si>
    <t>0-2  NJ</t>
  </si>
  <si>
    <t>2/4</t>
  </si>
  <si>
    <t>4/6</t>
  </si>
  <si>
    <t xml:space="preserve">      Runkosarja TOP-30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</si>
  <si>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</si>
  <si>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</si>
  <si>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</si>
  <si>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</si>
  <si>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</si>
  <si>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</si>
  <si>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</si>
  <si>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</si>
  <si>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</si>
  <si>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3-1  KoU</t>
  </si>
  <si>
    <t xml:space="preserve"> 0-3  SoJy</t>
  </si>
  <si>
    <t xml:space="preserve"> 2-0  Tahko</t>
  </si>
  <si>
    <t xml:space="preserve"> 3-1  Tahko</t>
  </si>
  <si>
    <t xml:space="preserve"> 1-3  SoJy</t>
  </si>
  <si>
    <t xml:space="preserve"> 2-1  KPL</t>
  </si>
  <si>
    <t>2 - 0</t>
  </si>
  <si>
    <t>SARJAT</t>
  </si>
  <si>
    <t>Seurat: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</si>
  <si>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</si>
  <si>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</si>
  <si>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</si>
  <si>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</si>
  <si>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</si>
  <si>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</si>
  <si>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</si>
  <si>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</si>
  <si>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</si>
  <si>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3-0  JymyJussit</t>
  </si>
  <si>
    <t xml:space="preserve"> 3-0  ViVe</t>
  </si>
  <si>
    <t xml:space="preserve"> 3-0  KPL</t>
  </si>
  <si>
    <t xml:space="preserve"> Vuoden pelinjohtaja</t>
  </si>
  <si>
    <t>3 - 0</t>
  </si>
  <si>
    <t>1 - 2</t>
  </si>
  <si>
    <t>1 - 0</t>
  </si>
  <si>
    <t>JoMa  2</t>
  </si>
  <si>
    <t xml:space="preserve"> KATSOJIA YLI 5000</t>
  </si>
  <si>
    <t>59.   10.09. 2005  KiPa - NJ  2-0,  fin 3/3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</si>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</sst>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8" borderId="2" xfId="0" applyFont="1" applyFill="1" applyBorder="1"/>
    <xf numFmtId="0" fontId="9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8" fillId="7" borderId="2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11" fillId="0" borderId="0" xfId="0" applyFont="1" applyAlignment="1"/>
    <xf numFmtId="0" fontId="11" fillId="0" borderId="0" xfId="0" applyFont="1"/>
    <xf numFmtId="0" fontId="12" fillId="2" borderId="0" xfId="0" applyFont="1" applyFill="1" applyAlignment="1"/>
    <xf numFmtId="0" fontId="12" fillId="3" borderId="1" xfId="0" applyFont="1" applyFill="1" applyBorder="1" applyAlignment="1"/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center"/>
    </xf>
    <xf numFmtId="0" fontId="13" fillId="2" borderId="12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Alignment="1"/>
    <xf numFmtId="0" fontId="12" fillId="0" borderId="0" xfId="0" applyFont="1" applyAlignment="1"/>
    <xf numFmtId="0" fontId="12" fillId="0" borderId="0" xfId="0" applyFont="1"/>
    <xf numFmtId="0" fontId="3" fillId="2" borderId="0" xfId="0" applyFont="1" applyFill="1" applyAlignment="1"/>
    <xf numFmtId="0" fontId="3" fillId="4" borderId="2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center" vertical="top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12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3" customWidth="1"/>
    <col min="3" max="3" width="6.140625" style="62" customWidth="1"/>
    <col min="4" max="4" width="10.140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9"/>
      <c r="B1" s="2" t="s">
        <v>34</v>
      </c>
      <c r="C1" s="3"/>
      <c r="D1" s="4"/>
      <c r="E1" s="5" t="s">
        <v>106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112" customFormat="1" ht="15" customHeight="1" x14ac:dyDescent="0.25">
      <c r="A2" s="11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156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175</v>
      </c>
      <c r="AC2" s="20"/>
      <c r="AD2" s="14"/>
      <c r="AE2" s="21"/>
      <c r="AF2" s="19"/>
      <c r="AG2" s="22" t="s">
        <v>121</v>
      </c>
      <c r="AH2" s="14"/>
      <c r="AI2" s="14"/>
      <c r="AJ2" s="15"/>
      <c r="AK2" s="19"/>
      <c r="AL2" s="22" t="s">
        <v>122</v>
      </c>
      <c r="AM2" s="20"/>
      <c r="AN2" s="14"/>
      <c r="AO2" s="111" t="s">
        <v>123</v>
      </c>
      <c r="AP2" s="14"/>
      <c r="AQ2" s="15"/>
      <c r="AR2" s="42"/>
    </row>
    <row r="3" spans="1:44" s="112" customFormat="1" ht="15" customHeight="1" x14ac:dyDescent="0.25">
      <c r="A3" s="11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124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124</v>
      </c>
      <c r="AE3" s="18" t="s">
        <v>17</v>
      </c>
      <c r="AF3" s="23"/>
      <c r="AG3" s="18" t="s">
        <v>125</v>
      </c>
      <c r="AH3" s="18" t="s">
        <v>126</v>
      </c>
      <c r="AI3" s="15" t="s">
        <v>127</v>
      </c>
      <c r="AJ3" s="18" t="s">
        <v>128</v>
      </c>
      <c r="AK3" s="23"/>
      <c r="AL3" s="18" t="s">
        <v>23</v>
      </c>
      <c r="AM3" s="18" t="s">
        <v>24</v>
      </c>
      <c r="AN3" s="15" t="s">
        <v>129</v>
      </c>
      <c r="AO3" s="15" t="s">
        <v>31</v>
      </c>
      <c r="AP3" s="17" t="s">
        <v>32</v>
      </c>
      <c r="AQ3" s="18" t="s">
        <v>33</v>
      </c>
      <c r="AR3" s="42"/>
    </row>
    <row r="4" spans="1:44" s="112" customFormat="1" ht="15" customHeight="1" x14ac:dyDescent="0.25">
      <c r="A4" s="110"/>
      <c r="B4" s="24">
        <v>1999</v>
      </c>
      <c r="C4" s="24" t="s">
        <v>67</v>
      </c>
      <c r="D4" s="25" t="s">
        <v>61</v>
      </c>
      <c r="E4" s="24"/>
      <c r="F4" s="26" t="s">
        <v>60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4"/>
      <c r="AA4" s="23">
        <v>0</v>
      </c>
      <c r="AB4" s="18"/>
      <c r="AC4" s="18"/>
      <c r="AD4" s="18"/>
      <c r="AE4" s="18"/>
      <c r="AF4" s="23"/>
      <c r="AG4" s="33"/>
      <c r="AH4" s="33"/>
      <c r="AI4" s="33"/>
      <c r="AJ4" s="33"/>
      <c r="AK4" s="23"/>
      <c r="AL4" s="29"/>
      <c r="AM4" s="29"/>
      <c r="AN4" s="29"/>
      <c r="AO4" s="30"/>
      <c r="AP4" s="31"/>
      <c r="AQ4" s="29"/>
      <c r="AR4" s="42"/>
    </row>
    <row r="5" spans="1:44" s="112" customFormat="1" ht="15" customHeight="1" x14ac:dyDescent="0.25">
      <c r="A5" s="110"/>
      <c r="B5" s="64">
        <v>2000</v>
      </c>
      <c r="C5" s="64" t="s">
        <v>76</v>
      </c>
      <c r="D5" s="65" t="s">
        <v>72</v>
      </c>
      <c r="E5" s="64"/>
      <c r="F5" s="66" t="s">
        <v>73</v>
      </c>
      <c r="G5" s="69"/>
      <c r="H5" s="68"/>
      <c r="I5" s="64"/>
      <c r="J5" s="64"/>
      <c r="K5" s="64"/>
      <c r="L5" s="64"/>
      <c r="M5" s="64"/>
      <c r="N5" s="6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4"/>
      <c r="AA5" s="23">
        <v>0</v>
      </c>
      <c r="AB5" s="18"/>
      <c r="AC5" s="18"/>
      <c r="AD5" s="18"/>
      <c r="AE5" s="18"/>
      <c r="AF5" s="23"/>
      <c r="AG5" s="33"/>
      <c r="AH5" s="33"/>
      <c r="AI5" s="33"/>
      <c r="AJ5" s="33"/>
      <c r="AK5" s="23"/>
      <c r="AL5" s="29"/>
      <c r="AM5" s="29"/>
      <c r="AN5" s="29"/>
      <c r="AO5" s="30"/>
      <c r="AP5" s="31"/>
      <c r="AQ5" s="29"/>
      <c r="AR5" s="42"/>
    </row>
    <row r="6" spans="1:44" s="112" customFormat="1" ht="15" customHeight="1" x14ac:dyDescent="0.25">
      <c r="A6" s="110"/>
      <c r="B6" s="29">
        <v>2000</v>
      </c>
      <c r="C6" s="29" t="s">
        <v>35</v>
      </c>
      <c r="D6" s="2" t="s">
        <v>36</v>
      </c>
      <c r="E6" s="29">
        <v>5</v>
      </c>
      <c r="F6" s="29">
        <v>0</v>
      </c>
      <c r="G6" s="29">
        <v>1</v>
      </c>
      <c r="H6" s="29">
        <v>0</v>
      </c>
      <c r="I6" s="29">
        <v>9</v>
      </c>
      <c r="J6" s="29">
        <v>6</v>
      </c>
      <c r="K6" s="29">
        <v>0</v>
      </c>
      <c r="L6" s="29">
        <v>2</v>
      </c>
      <c r="M6" s="29">
        <v>1</v>
      </c>
      <c r="N6" s="32">
        <v>0.52900000000000003</v>
      </c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4"/>
      <c r="AA6" s="23"/>
      <c r="AB6" s="18"/>
      <c r="AC6" s="18"/>
      <c r="AD6" s="18"/>
      <c r="AE6" s="18"/>
      <c r="AF6" s="23"/>
      <c r="AG6" s="33"/>
      <c r="AH6" s="33"/>
      <c r="AI6" s="33"/>
      <c r="AJ6" s="33"/>
      <c r="AK6" s="23"/>
      <c r="AL6" s="29"/>
      <c r="AM6" s="29"/>
      <c r="AN6" s="29"/>
      <c r="AO6" s="30">
        <v>1</v>
      </c>
      <c r="AP6" s="31"/>
      <c r="AQ6" s="29"/>
      <c r="AR6" s="42"/>
    </row>
    <row r="7" spans="1:44" s="112" customFormat="1" ht="15" customHeight="1" x14ac:dyDescent="0.25">
      <c r="A7" s="110"/>
      <c r="B7" s="29">
        <v>2001</v>
      </c>
      <c r="C7" s="29" t="s">
        <v>37</v>
      </c>
      <c r="D7" s="33" t="s">
        <v>38</v>
      </c>
      <c r="E7" s="29">
        <v>26</v>
      </c>
      <c r="F7" s="29">
        <v>3</v>
      </c>
      <c r="G7" s="29">
        <v>4</v>
      </c>
      <c r="H7" s="29">
        <v>17</v>
      </c>
      <c r="I7" s="29">
        <v>124</v>
      </c>
      <c r="J7" s="29">
        <v>80</v>
      </c>
      <c r="K7" s="29">
        <v>26</v>
      </c>
      <c r="L7" s="29">
        <v>11</v>
      </c>
      <c r="M7" s="29">
        <v>7</v>
      </c>
      <c r="N7" s="34">
        <v>0.61699999999999999</v>
      </c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4"/>
      <c r="AA7" s="23">
        <v>0</v>
      </c>
      <c r="AB7" s="18"/>
      <c r="AC7" s="18"/>
      <c r="AD7" s="18"/>
      <c r="AE7" s="18"/>
      <c r="AF7" s="23"/>
      <c r="AG7" s="33"/>
      <c r="AH7" s="33"/>
      <c r="AI7" s="33"/>
      <c r="AJ7" s="33"/>
      <c r="AK7" s="23"/>
      <c r="AL7" s="29"/>
      <c r="AM7" s="29"/>
      <c r="AN7" s="29"/>
      <c r="AO7" s="30"/>
      <c r="AP7" s="31"/>
      <c r="AQ7" s="29"/>
      <c r="AR7" s="42"/>
    </row>
    <row r="8" spans="1:44" s="112" customFormat="1" ht="15" customHeight="1" x14ac:dyDescent="0.25">
      <c r="A8" s="110"/>
      <c r="B8" s="29">
        <v>2002</v>
      </c>
      <c r="C8" s="29" t="s">
        <v>39</v>
      </c>
      <c r="D8" s="2" t="s">
        <v>36</v>
      </c>
      <c r="E8" s="29">
        <v>28</v>
      </c>
      <c r="F8" s="29">
        <v>1</v>
      </c>
      <c r="G8" s="29">
        <v>11</v>
      </c>
      <c r="H8" s="29">
        <v>6</v>
      </c>
      <c r="I8" s="29">
        <v>83</v>
      </c>
      <c r="J8" s="29">
        <v>9</v>
      </c>
      <c r="K8" s="29">
        <v>31</v>
      </c>
      <c r="L8" s="29">
        <v>31</v>
      </c>
      <c r="M8" s="29">
        <v>12</v>
      </c>
      <c r="N8" s="34">
        <v>0.629</v>
      </c>
      <c r="O8" s="23"/>
      <c r="P8" s="18"/>
      <c r="Q8" s="18"/>
      <c r="R8" s="18"/>
      <c r="S8" s="18"/>
      <c r="T8" s="23"/>
      <c r="U8" s="29">
        <v>5</v>
      </c>
      <c r="V8" s="29">
        <v>0</v>
      </c>
      <c r="W8" s="30">
        <v>2</v>
      </c>
      <c r="X8" s="29">
        <v>2</v>
      </c>
      <c r="Y8" s="29">
        <v>11</v>
      </c>
      <c r="Z8" s="34">
        <v>0.57899999999999996</v>
      </c>
      <c r="AA8" s="23">
        <v>0</v>
      </c>
      <c r="AB8" s="18"/>
      <c r="AC8" s="18"/>
      <c r="AD8" s="18"/>
      <c r="AE8" s="18"/>
      <c r="AF8" s="23"/>
      <c r="AG8" s="33" t="s">
        <v>142</v>
      </c>
      <c r="AH8" s="33"/>
      <c r="AI8" s="33"/>
      <c r="AJ8" s="33"/>
      <c r="AK8" s="23"/>
      <c r="AL8" s="29"/>
      <c r="AM8" s="29"/>
      <c r="AN8" s="29"/>
      <c r="AO8" s="30"/>
      <c r="AP8" s="31"/>
      <c r="AQ8" s="29"/>
      <c r="AR8" s="42"/>
    </row>
    <row r="9" spans="1:44" s="112" customFormat="1" ht="15" customHeight="1" x14ac:dyDescent="0.25">
      <c r="A9" s="110"/>
      <c r="B9" s="29">
        <v>2003</v>
      </c>
      <c r="C9" s="29" t="s">
        <v>40</v>
      </c>
      <c r="D9" s="2" t="s">
        <v>36</v>
      </c>
      <c r="E9" s="29">
        <v>26</v>
      </c>
      <c r="F9" s="29">
        <v>0</v>
      </c>
      <c r="G9" s="29">
        <v>3</v>
      </c>
      <c r="H9" s="29">
        <v>7</v>
      </c>
      <c r="I9" s="29">
        <v>66</v>
      </c>
      <c r="J9" s="29">
        <v>13</v>
      </c>
      <c r="K9" s="29">
        <v>34</v>
      </c>
      <c r="L9" s="29">
        <v>16</v>
      </c>
      <c r="M9" s="29">
        <v>3</v>
      </c>
      <c r="N9" s="34">
        <v>0.5</v>
      </c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4"/>
      <c r="AA9" s="23">
        <v>66</v>
      </c>
      <c r="AB9" s="18"/>
      <c r="AC9" s="18"/>
      <c r="AD9" s="18"/>
      <c r="AE9" s="18"/>
      <c r="AF9" s="23"/>
      <c r="AG9" s="33"/>
      <c r="AH9" s="33"/>
      <c r="AI9" s="33"/>
      <c r="AJ9" s="33"/>
      <c r="AK9" s="23"/>
      <c r="AL9" s="29"/>
      <c r="AM9" s="29"/>
      <c r="AN9" s="29"/>
      <c r="AO9" s="30"/>
      <c r="AP9" s="31"/>
      <c r="AQ9" s="29"/>
      <c r="AR9" s="42"/>
    </row>
    <row r="10" spans="1:44" s="112" customFormat="1" ht="15" customHeight="1" x14ac:dyDescent="0.25">
      <c r="A10" s="110"/>
      <c r="B10" s="24">
        <v>2004</v>
      </c>
      <c r="C10" s="24" t="s">
        <v>41</v>
      </c>
      <c r="D10" s="25" t="s">
        <v>59</v>
      </c>
      <c r="E10" s="24"/>
      <c r="F10" s="26" t="s">
        <v>60</v>
      </c>
      <c r="G10" s="24"/>
      <c r="H10" s="24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4"/>
      <c r="AA10" s="23"/>
      <c r="AB10" s="18"/>
      <c r="AC10" s="18"/>
      <c r="AD10" s="18"/>
      <c r="AE10" s="18"/>
      <c r="AF10" s="23"/>
      <c r="AG10" s="33"/>
      <c r="AH10" s="33"/>
      <c r="AI10" s="33"/>
      <c r="AJ10" s="33"/>
      <c r="AK10" s="23"/>
      <c r="AL10" s="29"/>
      <c r="AM10" s="29"/>
      <c r="AN10" s="29"/>
      <c r="AO10" s="30"/>
      <c r="AP10" s="31"/>
      <c r="AQ10" s="29"/>
      <c r="AR10" s="42"/>
    </row>
    <row r="11" spans="1:44" s="112" customFormat="1" ht="15" customHeight="1" x14ac:dyDescent="0.25">
      <c r="A11" s="110"/>
      <c r="B11" s="29">
        <v>2004</v>
      </c>
      <c r="C11" s="29" t="s">
        <v>41</v>
      </c>
      <c r="D11" s="2" t="s">
        <v>36</v>
      </c>
      <c r="E11" s="29">
        <v>22</v>
      </c>
      <c r="F11" s="29">
        <v>0</v>
      </c>
      <c r="G11" s="29">
        <v>2</v>
      </c>
      <c r="H11" s="29">
        <v>5</v>
      </c>
      <c r="I11" s="29">
        <v>34</v>
      </c>
      <c r="J11" s="29">
        <v>6</v>
      </c>
      <c r="K11" s="29">
        <v>16</v>
      </c>
      <c r="L11" s="29">
        <v>10</v>
      </c>
      <c r="M11" s="29">
        <v>2</v>
      </c>
      <c r="N11" s="34">
        <v>0.45300000000000001</v>
      </c>
      <c r="O11" s="23"/>
      <c r="P11" s="18"/>
      <c r="Q11" s="18"/>
      <c r="R11" s="18"/>
      <c r="S11" s="18"/>
      <c r="T11" s="23"/>
      <c r="U11" s="29">
        <v>14</v>
      </c>
      <c r="V11" s="29">
        <v>1</v>
      </c>
      <c r="W11" s="30">
        <v>4</v>
      </c>
      <c r="X11" s="29">
        <v>5</v>
      </c>
      <c r="Y11" s="29">
        <v>15</v>
      </c>
      <c r="Z11" s="34">
        <v>0.40500000000000003</v>
      </c>
      <c r="AA11" s="23"/>
      <c r="AB11" s="18"/>
      <c r="AC11" s="18"/>
      <c r="AD11" s="18"/>
      <c r="AE11" s="18"/>
      <c r="AF11" s="23"/>
      <c r="AG11" s="33" t="s">
        <v>143</v>
      </c>
      <c r="AH11" s="33" t="s">
        <v>144</v>
      </c>
      <c r="AI11" s="33"/>
      <c r="AJ11" s="33" t="s">
        <v>145</v>
      </c>
      <c r="AK11" s="23"/>
      <c r="AL11" s="29"/>
      <c r="AM11" s="29"/>
      <c r="AN11" s="29"/>
      <c r="AO11" s="30"/>
      <c r="AP11" s="31">
        <v>1</v>
      </c>
      <c r="AQ11" s="29"/>
      <c r="AR11" s="42"/>
    </row>
    <row r="12" spans="1:44" s="112" customFormat="1" ht="15" customHeight="1" x14ac:dyDescent="0.25">
      <c r="A12" s="110"/>
      <c r="B12" s="29">
        <v>2005</v>
      </c>
      <c r="C12" s="29" t="s">
        <v>35</v>
      </c>
      <c r="D12" s="2" t="s">
        <v>36</v>
      </c>
      <c r="E12" s="29">
        <v>24</v>
      </c>
      <c r="F12" s="29">
        <v>0</v>
      </c>
      <c r="G12" s="29">
        <v>6</v>
      </c>
      <c r="H12" s="29">
        <v>4</v>
      </c>
      <c r="I12" s="29">
        <v>40</v>
      </c>
      <c r="J12" s="29">
        <v>6</v>
      </c>
      <c r="K12" s="29">
        <v>14</v>
      </c>
      <c r="L12" s="29">
        <v>14</v>
      </c>
      <c r="M12" s="29">
        <v>6</v>
      </c>
      <c r="N12" s="34">
        <v>0.44900000000000001</v>
      </c>
      <c r="O12" s="23"/>
      <c r="P12" s="18"/>
      <c r="Q12" s="18"/>
      <c r="R12" s="18"/>
      <c r="S12" s="18"/>
      <c r="T12" s="23"/>
      <c r="U12" s="29">
        <v>14</v>
      </c>
      <c r="V12" s="29">
        <v>0</v>
      </c>
      <c r="W12" s="30">
        <v>2</v>
      </c>
      <c r="X12" s="29">
        <v>4</v>
      </c>
      <c r="Y12" s="29">
        <v>25</v>
      </c>
      <c r="Z12" s="34">
        <v>0.40300000000000002</v>
      </c>
      <c r="AA12" s="23"/>
      <c r="AB12" s="18"/>
      <c r="AC12" s="18"/>
      <c r="AD12" s="18"/>
      <c r="AE12" s="18"/>
      <c r="AF12" s="23"/>
      <c r="AG12" s="33" t="s">
        <v>146</v>
      </c>
      <c r="AH12" s="33" t="s">
        <v>147</v>
      </c>
      <c r="AI12" s="33"/>
      <c r="AJ12" s="33" t="s">
        <v>148</v>
      </c>
      <c r="AK12" s="23"/>
      <c r="AL12" s="29"/>
      <c r="AM12" s="29"/>
      <c r="AN12" s="29"/>
      <c r="AO12" s="30">
        <v>1</v>
      </c>
      <c r="AP12" s="31"/>
      <c r="AQ12" s="29"/>
      <c r="AR12" s="42"/>
    </row>
    <row r="13" spans="1:44" s="112" customFormat="1" ht="15" customHeight="1" x14ac:dyDescent="0.25">
      <c r="A13" s="110"/>
      <c r="B13" s="29">
        <v>2006</v>
      </c>
      <c r="C13" s="29" t="s">
        <v>42</v>
      </c>
      <c r="D13" s="2" t="s">
        <v>43</v>
      </c>
      <c r="E13" s="29">
        <v>27</v>
      </c>
      <c r="F13" s="29">
        <v>1</v>
      </c>
      <c r="G13" s="29">
        <v>10</v>
      </c>
      <c r="H13" s="29">
        <v>10</v>
      </c>
      <c r="I13" s="29">
        <v>72</v>
      </c>
      <c r="J13" s="29">
        <v>19</v>
      </c>
      <c r="K13" s="29">
        <v>14</v>
      </c>
      <c r="L13" s="29">
        <v>28</v>
      </c>
      <c r="M13" s="29">
        <v>11</v>
      </c>
      <c r="N13" s="35">
        <v>0.497</v>
      </c>
      <c r="O13" s="23"/>
      <c r="P13" s="18"/>
      <c r="Q13" s="18"/>
      <c r="R13" s="18"/>
      <c r="S13" s="18"/>
      <c r="T13" s="23"/>
      <c r="U13" s="29">
        <v>13</v>
      </c>
      <c r="V13" s="29">
        <v>1</v>
      </c>
      <c r="W13" s="30">
        <v>2</v>
      </c>
      <c r="X13" s="29">
        <v>5</v>
      </c>
      <c r="Y13" s="29">
        <v>39</v>
      </c>
      <c r="Z13" s="34">
        <v>0.56499999999999995</v>
      </c>
      <c r="AA13" s="23"/>
      <c r="AB13" s="18"/>
      <c r="AC13" s="18"/>
      <c r="AD13" s="18"/>
      <c r="AE13" s="18"/>
      <c r="AF13" s="23"/>
      <c r="AG13" s="33" t="s">
        <v>146</v>
      </c>
      <c r="AH13" s="33" t="s">
        <v>149</v>
      </c>
      <c r="AI13" s="33" t="s">
        <v>150</v>
      </c>
      <c r="AJ13" s="33"/>
      <c r="AK13" s="23"/>
      <c r="AL13" s="29"/>
      <c r="AM13" s="29"/>
      <c r="AN13" s="29"/>
      <c r="AO13" s="30"/>
      <c r="AP13" s="31"/>
      <c r="AQ13" s="29">
        <v>1</v>
      </c>
      <c r="AR13" s="42"/>
    </row>
    <row r="14" spans="1:44" s="112" customFormat="1" ht="15" customHeight="1" x14ac:dyDescent="0.25">
      <c r="A14" s="110"/>
      <c r="B14" s="29">
        <v>2007</v>
      </c>
      <c r="C14" s="29" t="s">
        <v>44</v>
      </c>
      <c r="D14" s="2" t="s">
        <v>43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35" t="s">
        <v>45</v>
      </c>
      <c r="O14" s="23"/>
      <c r="P14" s="18"/>
      <c r="Q14" s="18"/>
      <c r="R14" s="18"/>
      <c r="S14" s="18"/>
      <c r="T14" s="23"/>
      <c r="U14" s="29">
        <v>2</v>
      </c>
      <c r="V14" s="29">
        <v>0</v>
      </c>
      <c r="W14" s="30">
        <v>0</v>
      </c>
      <c r="X14" s="29">
        <v>0</v>
      </c>
      <c r="Y14" s="29">
        <v>2</v>
      </c>
      <c r="Z14" s="34">
        <v>0.28599999999999998</v>
      </c>
      <c r="AA14" s="23"/>
      <c r="AB14" s="18"/>
      <c r="AC14" s="18"/>
      <c r="AD14" s="18"/>
      <c r="AE14" s="18"/>
      <c r="AF14" s="23"/>
      <c r="AG14" s="33" t="s">
        <v>151</v>
      </c>
      <c r="AH14" s="33"/>
      <c r="AI14" s="33"/>
      <c r="AJ14" s="33"/>
      <c r="AK14" s="23"/>
      <c r="AL14" s="29"/>
      <c r="AM14" s="29"/>
      <c r="AN14" s="29"/>
      <c r="AO14" s="30"/>
      <c r="AP14" s="31"/>
      <c r="AQ14" s="29"/>
      <c r="AR14" s="42"/>
    </row>
    <row r="15" spans="1:44" s="112" customFormat="1" ht="15" customHeight="1" x14ac:dyDescent="0.25">
      <c r="A15" s="110"/>
      <c r="B15" s="29">
        <v>2008</v>
      </c>
      <c r="C15" s="29" t="s">
        <v>46</v>
      </c>
      <c r="D15" s="2" t="s">
        <v>47</v>
      </c>
      <c r="E15" s="29">
        <v>24</v>
      </c>
      <c r="F15" s="29">
        <v>0</v>
      </c>
      <c r="G15" s="29">
        <v>7</v>
      </c>
      <c r="H15" s="29">
        <v>3</v>
      </c>
      <c r="I15" s="29">
        <v>52</v>
      </c>
      <c r="J15" s="29">
        <v>5</v>
      </c>
      <c r="K15" s="29">
        <v>20</v>
      </c>
      <c r="L15" s="29">
        <v>20</v>
      </c>
      <c r="M15" s="29">
        <v>7</v>
      </c>
      <c r="N15" s="34">
        <v>0.53600000000000003</v>
      </c>
      <c r="O15" s="23"/>
      <c r="P15" s="18"/>
      <c r="Q15" s="18"/>
      <c r="R15" s="18"/>
      <c r="S15" s="18"/>
      <c r="T15" s="23"/>
      <c r="U15" s="29">
        <v>12</v>
      </c>
      <c r="V15" s="29">
        <v>0</v>
      </c>
      <c r="W15" s="30">
        <v>3</v>
      </c>
      <c r="X15" s="29">
        <v>0</v>
      </c>
      <c r="Y15" s="29">
        <v>24</v>
      </c>
      <c r="Z15" s="34">
        <v>0.375</v>
      </c>
      <c r="AA15" s="23">
        <v>0</v>
      </c>
      <c r="AB15" s="18"/>
      <c r="AC15" s="18"/>
      <c r="AD15" s="18"/>
      <c r="AE15" s="18"/>
      <c r="AF15" s="23"/>
      <c r="AG15" s="33" t="s">
        <v>146</v>
      </c>
      <c r="AH15" s="33" t="s">
        <v>152</v>
      </c>
      <c r="AI15" s="33" t="s">
        <v>153</v>
      </c>
      <c r="AJ15" s="33"/>
      <c r="AK15" s="23"/>
      <c r="AL15" s="29"/>
      <c r="AM15" s="29"/>
      <c r="AN15" s="29"/>
      <c r="AO15" s="30"/>
      <c r="AP15" s="31"/>
      <c r="AQ15" s="29"/>
      <c r="AR15" s="42"/>
    </row>
    <row r="16" spans="1:44" s="112" customFormat="1" ht="15" customHeight="1" x14ac:dyDescent="0.25">
      <c r="A16" s="110"/>
      <c r="B16" s="29" t="s">
        <v>68</v>
      </c>
      <c r="C16" s="29"/>
      <c r="D16" s="2"/>
      <c r="E16" s="29"/>
      <c r="F16" s="29"/>
      <c r="G16" s="29"/>
      <c r="H16" s="29"/>
      <c r="I16" s="29"/>
      <c r="J16" s="29"/>
      <c r="K16" s="29"/>
      <c r="L16" s="29"/>
      <c r="M16" s="29"/>
      <c r="N16" s="34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4"/>
      <c r="AA16" s="23">
        <v>0</v>
      </c>
      <c r="AB16" s="18"/>
      <c r="AC16" s="18"/>
      <c r="AD16" s="18"/>
      <c r="AE16" s="18"/>
      <c r="AF16" s="23"/>
      <c r="AG16" s="33"/>
      <c r="AH16" s="33"/>
      <c r="AI16" s="33"/>
      <c r="AJ16" s="33"/>
      <c r="AK16" s="23"/>
      <c r="AL16" s="29"/>
      <c r="AM16" s="29"/>
      <c r="AN16" s="29"/>
      <c r="AO16" s="30"/>
      <c r="AP16" s="31"/>
      <c r="AQ16" s="29"/>
      <c r="AR16" s="42"/>
    </row>
    <row r="17" spans="1:45" s="112" customFormat="1" ht="15" customHeight="1" x14ac:dyDescent="0.25">
      <c r="A17" s="110"/>
      <c r="B17" s="24">
        <v>2013</v>
      </c>
      <c r="C17" s="24" t="s">
        <v>35</v>
      </c>
      <c r="D17" s="25" t="s">
        <v>69</v>
      </c>
      <c r="E17" s="24"/>
      <c r="F17" s="26" t="s">
        <v>60</v>
      </c>
      <c r="G17" s="24"/>
      <c r="H17" s="24"/>
      <c r="I17" s="24"/>
      <c r="J17" s="24"/>
      <c r="K17" s="24"/>
      <c r="L17" s="24"/>
      <c r="M17" s="24"/>
      <c r="N17" s="27"/>
      <c r="O17" s="23"/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4"/>
      <c r="AA17" s="23">
        <v>0</v>
      </c>
      <c r="AB17" s="18"/>
      <c r="AC17" s="18"/>
      <c r="AD17" s="18"/>
      <c r="AE17" s="18"/>
      <c r="AF17" s="23"/>
      <c r="AG17" s="33"/>
      <c r="AH17" s="33"/>
      <c r="AI17" s="33"/>
      <c r="AJ17" s="33"/>
      <c r="AK17" s="23"/>
      <c r="AL17" s="29"/>
      <c r="AM17" s="29"/>
      <c r="AN17" s="29"/>
      <c r="AO17" s="30"/>
      <c r="AP17" s="31"/>
      <c r="AQ17" s="29"/>
      <c r="AR17" s="42"/>
    </row>
    <row r="18" spans="1:45" s="112" customFormat="1" ht="15" customHeight="1" x14ac:dyDescent="0.25">
      <c r="A18" s="110"/>
      <c r="B18" s="29" t="s">
        <v>68</v>
      </c>
      <c r="C18" s="29"/>
      <c r="D18" s="2"/>
      <c r="E18" s="29"/>
      <c r="F18" s="29"/>
      <c r="G18" s="29"/>
      <c r="H18" s="29"/>
      <c r="I18" s="29"/>
      <c r="J18" s="29"/>
      <c r="K18" s="29"/>
      <c r="L18" s="29"/>
      <c r="M18" s="29"/>
      <c r="N18" s="34"/>
      <c r="O18" s="23"/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4"/>
      <c r="AA18" s="23">
        <v>0</v>
      </c>
      <c r="AB18" s="18"/>
      <c r="AC18" s="18"/>
      <c r="AD18" s="18"/>
      <c r="AE18" s="18"/>
      <c r="AF18" s="23"/>
      <c r="AG18" s="33"/>
      <c r="AH18" s="33"/>
      <c r="AI18" s="33"/>
      <c r="AJ18" s="33"/>
      <c r="AK18" s="23"/>
      <c r="AL18" s="29"/>
      <c r="AM18" s="29"/>
      <c r="AN18" s="29"/>
      <c r="AO18" s="30"/>
      <c r="AP18" s="31"/>
      <c r="AQ18" s="29"/>
      <c r="AR18" s="42"/>
    </row>
    <row r="19" spans="1:45" s="112" customFormat="1" ht="15" customHeight="1" x14ac:dyDescent="0.25">
      <c r="A19" s="110"/>
      <c r="B19" s="24">
        <v>2019</v>
      </c>
      <c r="C19" s="24" t="s">
        <v>42</v>
      </c>
      <c r="D19" s="25" t="s">
        <v>191</v>
      </c>
      <c r="E19" s="24"/>
      <c r="F19" s="26" t="s">
        <v>60</v>
      </c>
      <c r="G19" s="24"/>
      <c r="H19" s="24"/>
      <c r="I19" s="24"/>
      <c r="J19" s="24"/>
      <c r="K19" s="24"/>
      <c r="L19" s="24"/>
      <c r="M19" s="24"/>
      <c r="N19" s="27"/>
      <c r="O19" s="23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4"/>
      <c r="AA19" s="23">
        <v>0</v>
      </c>
      <c r="AB19" s="18"/>
      <c r="AC19" s="18"/>
      <c r="AD19" s="18"/>
      <c r="AE19" s="18"/>
      <c r="AF19" s="23"/>
      <c r="AG19" s="33"/>
      <c r="AH19" s="33"/>
      <c r="AI19" s="33"/>
      <c r="AJ19" s="33"/>
      <c r="AK19" s="23"/>
      <c r="AL19" s="29"/>
      <c r="AM19" s="29"/>
      <c r="AN19" s="29"/>
      <c r="AO19" s="30"/>
      <c r="AP19" s="31"/>
      <c r="AQ19" s="29"/>
      <c r="AR19" s="42"/>
    </row>
    <row r="20" spans="1:45" s="112" customFormat="1" ht="15" customHeight="1" x14ac:dyDescent="0.25">
      <c r="A20" s="113"/>
      <c r="B20" s="16" t="s">
        <v>7</v>
      </c>
      <c r="C20" s="17"/>
      <c r="D20" s="15"/>
      <c r="E20" s="18">
        <v>182</v>
      </c>
      <c r="F20" s="18">
        <v>5</v>
      </c>
      <c r="G20" s="18">
        <v>44</v>
      </c>
      <c r="H20" s="18">
        <v>52</v>
      </c>
      <c r="I20" s="18">
        <v>480</v>
      </c>
      <c r="J20" s="18">
        <v>144</v>
      </c>
      <c r="K20" s="18">
        <v>155</v>
      </c>
      <c r="L20" s="18">
        <v>132</v>
      </c>
      <c r="M20" s="18">
        <v>49</v>
      </c>
      <c r="N20" s="36">
        <v>0.54100000000000004</v>
      </c>
      <c r="O20" s="23"/>
      <c r="P20" s="114" t="s">
        <v>130</v>
      </c>
      <c r="Q20" s="114" t="s">
        <v>130</v>
      </c>
      <c r="R20" s="114" t="s">
        <v>130</v>
      </c>
      <c r="S20" s="114" t="s">
        <v>130</v>
      </c>
      <c r="T20" s="28"/>
      <c r="U20" s="18">
        <v>60</v>
      </c>
      <c r="V20" s="18">
        <v>2</v>
      </c>
      <c r="W20" s="18">
        <v>13</v>
      </c>
      <c r="X20" s="18">
        <v>16</v>
      </c>
      <c r="Y20" s="18">
        <v>116</v>
      </c>
      <c r="Z20" s="36">
        <f>PRODUCT(N26)</f>
        <v>0.44900000000000001</v>
      </c>
      <c r="AA20" s="115">
        <f>SUM(AA3:AA19)</f>
        <v>66</v>
      </c>
      <c r="AB20" s="114" t="s">
        <v>130</v>
      </c>
      <c r="AC20" s="114" t="s">
        <v>130</v>
      </c>
      <c r="AD20" s="114" t="s">
        <v>130</v>
      </c>
      <c r="AE20" s="114" t="s">
        <v>130</v>
      </c>
      <c r="AF20" s="23"/>
      <c r="AG20" s="114" t="s">
        <v>155</v>
      </c>
      <c r="AH20" s="114" t="s">
        <v>154</v>
      </c>
      <c r="AI20" s="114" t="s">
        <v>133</v>
      </c>
      <c r="AJ20" s="114" t="s">
        <v>133</v>
      </c>
      <c r="AK20" s="23"/>
      <c r="AL20" s="18">
        <v>0</v>
      </c>
      <c r="AM20" s="18">
        <v>0</v>
      </c>
      <c r="AN20" s="18">
        <v>0</v>
      </c>
      <c r="AO20" s="18">
        <v>2</v>
      </c>
      <c r="AP20" s="18">
        <v>1</v>
      </c>
      <c r="AQ20" s="18">
        <v>1</v>
      </c>
      <c r="AR20" s="42"/>
    </row>
    <row r="21" spans="1:45" s="112" customFormat="1" ht="15" customHeight="1" x14ac:dyDescent="0.25">
      <c r="A21" s="113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16"/>
      <c r="O21" s="23"/>
      <c r="P21" s="22"/>
      <c r="Q21" s="20"/>
      <c r="R21" s="117"/>
      <c r="S21" s="118"/>
      <c r="T21" s="23"/>
      <c r="U21" s="17"/>
      <c r="V21" s="14"/>
      <c r="W21" s="14"/>
      <c r="X21" s="14"/>
      <c r="Y21" s="14"/>
      <c r="Z21" s="15"/>
      <c r="AA21" s="23"/>
      <c r="AB21" s="119"/>
      <c r="AC21" s="120"/>
      <c r="AD21" s="117"/>
      <c r="AE21" s="118"/>
      <c r="AF21" s="23"/>
      <c r="AG21" s="121">
        <v>0.66700000000000004</v>
      </c>
      <c r="AH21" s="122">
        <v>0.5</v>
      </c>
      <c r="AI21" s="122">
        <v>0.5</v>
      </c>
      <c r="AJ21" s="123">
        <v>0.5</v>
      </c>
      <c r="AK21" s="23"/>
      <c r="AL21" s="17"/>
      <c r="AM21" s="14"/>
      <c r="AN21" s="14"/>
      <c r="AO21" s="14"/>
      <c r="AP21" s="14"/>
      <c r="AQ21" s="15"/>
      <c r="AR21" s="42"/>
    </row>
    <row r="22" spans="1:45" ht="15" customHeight="1" x14ac:dyDescent="0.25">
      <c r="A22" s="110"/>
      <c r="B22" s="2" t="s">
        <v>2</v>
      </c>
      <c r="C22" s="31"/>
      <c r="D22" s="37">
        <v>365.33333333333331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23"/>
      <c r="Q22" s="23"/>
      <c r="R22" s="23"/>
      <c r="S22" s="23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3"/>
      <c r="AG22" s="38"/>
      <c r="AH22" s="38"/>
      <c r="AI22" s="38"/>
      <c r="AJ22" s="38"/>
      <c r="AK22" s="23"/>
      <c r="AL22" s="38"/>
      <c r="AM22" s="38"/>
      <c r="AN22" s="38"/>
      <c r="AO22" s="38"/>
      <c r="AP22" s="38"/>
      <c r="AQ22" s="38"/>
      <c r="AR22" s="42"/>
    </row>
    <row r="23" spans="1:45" s="112" customFormat="1" ht="15" customHeight="1" x14ac:dyDescent="0.25">
      <c r="A23" s="11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8"/>
      <c r="P23" s="28"/>
      <c r="Q23" s="28"/>
      <c r="R23" s="28"/>
      <c r="S23" s="28"/>
      <c r="T23" s="28"/>
      <c r="U23" s="38"/>
      <c r="V23" s="41"/>
      <c r="W23" s="38"/>
      <c r="X23" s="38"/>
      <c r="Y23" s="38"/>
      <c r="Z23" s="38"/>
      <c r="AA23" s="38"/>
      <c r="AB23" s="38"/>
      <c r="AC23" s="38"/>
      <c r="AD23" s="38"/>
      <c r="AE23" s="38"/>
      <c r="AF23" s="23"/>
      <c r="AG23" s="38"/>
      <c r="AH23" s="38"/>
      <c r="AI23" s="38"/>
      <c r="AJ23" s="38"/>
      <c r="AK23" s="23"/>
      <c r="AL23" s="38"/>
      <c r="AM23" s="38"/>
      <c r="AN23" s="38"/>
      <c r="AO23" s="38"/>
      <c r="AP23" s="38"/>
      <c r="AQ23" s="38"/>
      <c r="AR23" s="42"/>
    </row>
    <row r="24" spans="1:45" ht="15" customHeight="1" x14ac:dyDescent="0.25">
      <c r="A24" s="110"/>
      <c r="B24" s="22" t="s">
        <v>25</v>
      </c>
      <c r="C24" s="43"/>
      <c r="D24" s="43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38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4" t="s">
        <v>30</v>
      </c>
      <c r="Q24" s="12"/>
      <c r="R24" s="12"/>
      <c r="S24" s="12"/>
      <c r="T24" s="45"/>
      <c r="U24" s="45"/>
      <c r="V24" s="45"/>
      <c r="W24" s="45"/>
      <c r="X24" s="45"/>
      <c r="Y24" s="12"/>
      <c r="Z24" s="12"/>
      <c r="AA24" s="12"/>
      <c r="AB24" s="45"/>
      <c r="AC24" s="45"/>
      <c r="AD24" s="12"/>
      <c r="AE24" s="46"/>
      <c r="AF24" s="23"/>
      <c r="AG24" s="44" t="s">
        <v>192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46"/>
      <c r="AR24" s="42"/>
    </row>
    <row r="25" spans="1:45" ht="15" customHeight="1" x14ac:dyDescent="0.25">
      <c r="A25" s="110"/>
      <c r="B25" s="44" t="s">
        <v>13</v>
      </c>
      <c r="C25" s="12"/>
      <c r="D25" s="46"/>
      <c r="E25" s="29">
        <v>182</v>
      </c>
      <c r="F25" s="29">
        <v>5</v>
      </c>
      <c r="G25" s="29">
        <v>44</v>
      </c>
      <c r="H25" s="29">
        <v>52</v>
      </c>
      <c r="I25" s="29">
        <v>480</v>
      </c>
      <c r="J25" s="38"/>
      <c r="K25" s="47">
        <v>0.26923076923076922</v>
      </c>
      <c r="L25" s="47">
        <v>0.2857142857142857</v>
      </c>
      <c r="M25" s="47">
        <v>2.6373626373626373</v>
      </c>
      <c r="N25" s="32">
        <v>0.54100000000000004</v>
      </c>
      <c r="O25" s="23"/>
      <c r="P25" s="217" t="s">
        <v>9</v>
      </c>
      <c r="Q25" s="233"/>
      <c r="R25" s="218" t="s">
        <v>48</v>
      </c>
      <c r="S25" s="218"/>
      <c r="T25" s="218"/>
      <c r="U25" s="218"/>
      <c r="V25" s="218"/>
      <c r="W25" s="218"/>
      <c r="X25" s="218"/>
      <c r="Y25" s="234"/>
      <c r="Z25" s="234"/>
      <c r="AA25" s="234" t="s">
        <v>11</v>
      </c>
      <c r="AB25" s="218"/>
      <c r="AC25" s="218"/>
      <c r="AD25" s="234" t="s">
        <v>49</v>
      </c>
      <c r="AE25" s="219"/>
      <c r="AF25" s="23"/>
      <c r="AG25" s="245">
        <v>5117</v>
      </c>
      <c r="AH25" s="246" t="s">
        <v>193</v>
      </c>
      <c r="AI25" s="234"/>
      <c r="AJ25" s="218"/>
      <c r="AK25" s="218"/>
      <c r="AL25" s="218"/>
      <c r="AM25" s="234"/>
      <c r="AN25" s="218"/>
      <c r="AO25" s="218"/>
      <c r="AP25" s="218"/>
      <c r="AQ25" s="219"/>
      <c r="AR25" s="42"/>
    </row>
    <row r="26" spans="1:45" ht="15" customHeight="1" x14ac:dyDescent="0.25">
      <c r="A26" s="110"/>
      <c r="B26" s="48" t="s">
        <v>15</v>
      </c>
      <c r="C26" s="49"/>
      <c r="D26" s="50"/>
      <c r="E26" s="29">
        <v>60</v>
      </c>
      <c r="F26" s="29">
        <v>2</v>
      </c>
      <c r="G26" s="29">
        <v>13</v>
      </c>
      <c r="H26" s="29">
        <v>16</v>
      </c>
      <c r="I26" s="29">
        <v>116</v>
      </c>
      <c r="J26" s="38"/>
      <c r="K26" s="47">
        <v>0.25</v>
      </c>
      <c r="L26" s="47">
        <v>0.26666666666666666</v>
      </c>
      <c r="M26" s="47">
        <v>1.9333333333333333</v>
      </c>
      <c r="N26" s="32">
        <v>0.44900000000000001</v>
      </c>
      <c r="O26" s="23"/>
      <c r="P26" s="235" t="s">
        <v>131</v>
      </c>
      <c r="Q26" s="236"/>
      <c r="R26" s="237" t="s">
        <v>50</v>
      </c>
      <c r="S26" s="237"/>
      <c r="T26" s="237"/>
      <c r="U26" s="237"/>
      <c r="V26" s="237"/>
      <c r="W26" s="237"/>
      <c r="X26" s="237"/>
      <c r="Y26" s="238"/>
      <c r="Z26" s="238"/>
      <c r="AA26" s="238" t="s">
        <v>51</v>
      </c>
      <c r="AB26" s="237"/>
      <c r="AC26" s="237"/>
      <c r="AD26" s="238" t="s">
        <v>52</v>
      </c>
      <c r="AE26" s="239"/>
      <c r="AF26" s="23"/>
      <c r="AG26" s="245">
        <v>5076</v>
      </c>
      <c r="AH26" s="247" t="s">
        <v>194</v>
      </c>
      <c r="AI26" s="238"/>
      <c r="AJ26" s="237"/>
      <c r="AK26" s="237"/>
      <c r="AL26" s="237"/>
      <c r="AM26" s="238"/>
      <c r="AN26" s="237"/>
      <c r="AO26" s="237"/>
      <c r="AP26" s="237"/>
      <c r="AQ26" s="239"/>
      <c r="AR26" s="42"/>
    </row>
    <row r="27" spans="1:45" ht="15" customHeight="1" x14ac:dyDescent="0.25">
      <c r="A27" s="110"/>
      <c r="B27" s="51" t="s">
        <v>16</v>
      </c>
      <c r="C27" s="52"/>
      <c r="D27" s="53"/>
      <c r="E27" s="54">
        <v>12</v>
      </c>
      <c r="F27" s="54">
        <v>1</v>
      </c>
      <c r="G27" s="54">
        <v>2</v>
      </c>
      <c r="H27" s="54">
        <v>8</v>
      </c>
      <c r="I27" s="54">
        <v>28</v>
      </c>
      <c r="J27" s="38"/>
      <c r="K27" s="55">
        <v>0.25</v>
      </c>
      <c r="L27" s="55">
        <v>0.66666666666666663</v>
      </c>
      <c r="M27" s="55">
        <v>2.3333333333333335</v>
      </c>
      <c r="N27" s="56">
        <v>0.43099999999999999</v>
      </c>
      <c r="O27" s="23"/>
      <c r="P27" s="235" t="s">
        <v>132</v>
      </c>
      <c r="Q27" s="236"/>
      <c r="R27" s="237" t="s">
        <v>54</v>
      </c>
      <c r="S27" s="237"/>
      <c r="T27" s="237"/>
      <c r="U27" s="237"/>
      <c r="V27" s="237"/>
      <c r="W27" s="237"/>
      <c r="X27" s="237"/>
      <c r="Y27" s="238"/>
      <c r="Z27" s="238"/>
      <c r="AA27" s="238" t="s">
        <v>53</v>
      </c>
      <c r="AB27" s="237"/>
      <c r="AC27" s="237"/>
      <c r="AD27" s="238" t="s">
        <v>55</v>
      </c>
      <c r="AE27" s="239"/>
      <c r="AF27" s="23"/>
      <c r="AG27" s="248"/>
      <c r="AH27" s="247"/>
      <c r="AI27" s="238"/>
      <c r="AJ27" s="237"/>
      <c r="AK27" s="237"/>
      <c r="AL27" s="237"/>
      <c r="AM27" s="238"/>
      <c r="AN27" s="237"/>
      <c r="AO27" s="237"/>
      <c r="AP27" s="237"/>
      <c r="AQ27" s="239"/>
      <c r="AR27" s="42"/>
    </row>
    <row r="28" spans="1:45" ht="15" customHeight="1" x14ac:dyDescent="0.25">
      <c r="A28" s="110"/>
      <c r="B28" s="57" t="s">
        <v>26</v>
      </c>
      <c r="C28" s="58"/>
      <c r="D28" s="59"/>
      <c r="E28" s="18">
        <v>254</v>
      </c>
      <c r="F28" s="18">
        <v>8</v>
      </c>
      <c r="G28" s="18">
        <v>59</v>
      </c>
      <c r="H28" s="18">
        <v>76</v>
      </c>
      <c r="I28" s="18">
        <v>624</v>
      </c>
      <c r="J28" s="38"/>
      <c r="K28" s="60">
        <v>0.26377952755905509</v>
      </c>
      <c r="L28" s="60">
        <v>0.29921259842519687</v>
      </c>
      <c r="M28" s="60">
        <v>2.4566929133858268</v>
      </c>
      <c r="N28" s="36">
        <v>0.51500000000000001</v>
      </c>
      <c r="O28" s="23"/>
      <c r="P28" s="240" t="s">
        <v>10</v>
      </c>
      <c r="Q28" s="241"/>
      <c r="R28" s="242" t="s">
        <v>56</v>
      </c>
      <c r="S28" s="242"/>
      <c r="T28" s="242"/>
      <c r="U28" s="242"/>
      <c r="V28" s="242"/>
      <c r="W28" s="242"/>
      <c r="X28" s="242"/>
      <c r="Y28" s="243"/>
      <c r="Z28" s="243"/>
      <c r="AA28" s="243" t="s">
        <v>57</v>
      </c>
      <c r="AB28" s="242"/>
      <c r="AC28" s="242"/>
      <c r="AD28" s="243" t="s">
        <v>58</v>
      </c>
      <c r="AE28" s="244"/>
      <c r="AF28" s="23"/>
      <c r="AG28" s="173"/>
      <c r="AH28" s="172"/>
      <c r="AI28" s="243"/>
      <c r="AJ28" s="242"/>
      <c r="AK28" s="242"/>
      <c r="AL28" s="242"/>
      <c r="AM28" s="243"/>
      <c r="AN28" s="242"/>
      <c r="AO28" s="242"/>
      <c r="AP28" s="242"/>
      <c r="AQ28" s="244"/>
      <c r="AR28" s="42"/>
    </row>
    <row r="29" spans="1:45" ht="15" customHeight="1" x14ac:dyDescent="0.25">
      <c r="A29" s="110"/>
      <c r="B29" s="40"/>
      <c r="C29" s="40"/>
      <c r="D29" s="40"/>
      <c r="E29" s="40"/>
      <c r="F29" s="40"/>
      <c r="G29" s="40"/>
      <c r="H29" s="40"/>
      <c r="I29" s="40"/>
      <c r="J29" s="38"/>
      <c r="K29" s="40"/>
      <c r="L29" s="40"/>
      <c r="M29" s="40"/>
      <c r="N29" s="39"/>
      <c r="O29" s="23"/>
      <c r="P29" s="38"/>
      <c r="Q29" s="41"/>
      <c r="R29" s="38"/>
      <c r="S29" s="38"/>
      <c r="T29" s="23"/>
      <c r="U29" s="23"/>
      <c r="V29" s="41"/>
      <c r="W29" s="38"/>
      <c r="X29" s="38"/>
      <c r="Y29" s="23"/>
      <c r="Z29" s="23"/>
      <c r="AA29" s="23"/>
      <c r="AB29" s="23"/>
      <c r="AC29" s="23"/>
      <c r="AD29" s="23"/>
      <c r="AE29" s="23"/>
      <c r="AF29" s="23"/>
      <c r="AG29" s="23"/>
      <c r="AH29" s="61"/>
      <c r="AI29" s="38"/>
      <c r="AJ29" s="38"/>
      <c r="AK29" s="23"/>
      <c r="AL29" s="38"/>
      <c r="AM29" s="38"/>
      <c r="AN29" s="38"/>
      <c r="AO29" s="38"/>
      <c r="AP29" s="38"/>
      <c r="AQ29" s="38"/>
      <c r="AR29" s="42"/>
    </row>
    <row r="30" spans="1:45" ht="15" customHeight="1" x14ac:dyDescent="0.2">
      <c r="A30" s="110"/>
      <c r="B30" s="38" t="s">
        <v>62</v>
      </c>
      <c r="C30" s="38"/>
      <c r="D30" s="38" t="s">
        <v>71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ht="15" customHeight="1" x14ac:dyDescent="0.2">
      <c r="A31" s="110"/>
      <c r="B31" s="38"/>
      <c r="C31" s="38"/>
      <c r="D31" s="38" t="s">
        <v>75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ht="15" customHeight="1" x14ac:dyDescent="0.2">
      <c r="A32" s="110"/>
      <c r="B32" s="38"/>
      <c r="C32" s="38"/>
      <c r="D32" s="38" t="s">
        <v>64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s="8" customFormat="1" ht="15" customHeight="1" x14ac:dyDescent="0.2">
      <c r="A33" s="9"/>
      <c r="B33" s="38"/>
      <c r="C33" s="38"/>
      <c r="D33" s="38" t="s">
        <v>65</v>
      </c>
      <c r="E33" s="38"/>
      <c r="F33" s="38"/>
      <c r="G33" s="38"/>
      <c r="H33" s="38"/>
      <c r="I33" s="38"/>
      <c r="J33" s="38"/>
      <c r="K33" s="38"/>
      <c r="L33" s="38"/>
      <c r="M33" s="38"/>
      <c r="N33" s="41"/>
      <c r="O33" s="23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s="8" customFormat="1" ht="15" customHeight="1" x14ac:dyDescent="0.25">
      <c r="A34" s="9"/>
      <c r="B34" s="38"/>
      <c r="C34" s="38"/>
      <c r="D34" s="38" t="s">
        <v>66</v>
      </c>
      <c r="E34" s="38"/>
      <c r="F34" s="38"/>
      <c r="G34" s="38"/>
      <c r="H34" s="38"/>
      <c r="I34" s="38"/>
      <c r="J34" s="38"/>
      <c r="K34" s="38"/>
      <c r="L34" s="38"/>
      <c r="M34" s="38"/>
      <c r="N34" s="41"/>
      <c r="O34" s="23"/>
      <c r="P34" s="38"/>
      <c r="Q34" s="41"/>
      <c r="R34" s="38"/>
      <c r="S34" s="38"/>
      <c r="T34" s="23"/>
      <c r="U34" s="23"/>
      <c r="V34" s="61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5" s="8" customFormat="1" ht="15" customHeight="1" x14ac:dyDescent="0.25">
      <c r="A35" s="9"/>
      <c r="B35" s="38"/>
      <c r="C35" s="38"/>
      <c r="D35" s="38" t="s">
        <v>63</v>
      </c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23"/>
      <c r="P35" s="38"/>
      <c r="Q35" s="41"/>
      <c r="R35" s="38"/>
      <c r="S35" s="38"/>
      <c r="T35" s="23"/>
      <c r="U35" s="23"/>
      <c r="V35" s="61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5" s="8" customFormat="1" ht="15" customHeight="1" x14ac:dyDescent="0.25">
      <c r="A36" s="9"/>
      <c r="B36" s="41"/>
      <c r="C36" s="41"/>
      <c r="D36" s="38" t="s">
        <v>70</v>
      </c>
      <c r="E36" s="41"/>
      <c r="F36" s="41"/>
      <c r="G36" s="41"/>
      <c r="H36" s="41"/>
      <c r="I36" s="41"/>
      <c r="J36" s="38"/>
      <c r="K36" s="41"/>
      <c r="L36" s="41"/>
      <c r="M36" s="41"/>
      <c r="N36" s="39"/>
      <c r="O36" s="23"/>
      <c r="P36" s="38"/>
      <c r="Q36" s="41"/>
      <c r="R36" s="38"/>
      <c r="S36" s="38"/>
      <c r="T36" s="23"/>
      <c r="U36" s="23"/>
      <c r="V36" s="61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5" s="8" customFormat="1" ht="15" customHeight="1" x14ac:dyDescent="0.25">
      <c r="A37" s="9"/>
      <c r="B37" s="41"/>
      <c r="C37" s="41"/>
      <c r="D37" s="90" t="s">
        <v>75</v>
      </c>
      <c r="E37" s="41"/>
      <c r="F37" s="41"/>
      <c r="G37" s="41"/>
      <c r="H37" s="41"/>
      <c r="I37" s="41"/>
      <c r="J37" s="38"/>
      <c r="K37" s="41"/>
      <c r="L37" s="41"/>
      <c r="M37" s="41"/>
      <c r="N37" s="39"/>
      <c r="O37" s="23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5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38"/>
      <c r="K38" s="41"/>
      <c r="L38" s="41"/>
      <c r="M38" s="41"/>
      <c r="N38" s="39"/>
      <c r="O38" s="23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5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38"/>
      <c r="K39" s="41"/>
      <c r="L39" s="41"/>
      <c r="M39" s="41"/>
      <c r="N39" s="39"/>
      <c r="O39" s="23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5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5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5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5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5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5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5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5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5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  <c r="AR64" s="42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  <c r="AR65" s="42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  <c r="AR66" s="42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96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96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96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96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96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96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96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96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96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96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96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96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96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1"/>
      <c r="AI83" s="38"/>
      <c r="AJ83" s="38"/>
      <c r="AK83" s="38"/>
      <c r="AL83" s="38"/>
      <c r="AM83" s="38"/>
      <c r="AN83" s="38"/>
      <c r="AO83" s="38"/>
      <c r="AP83" s="38"/>
      <c r="AQ83" s="38"/>
      <c r="AR83" s="96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1"/>
      <c r="AI84" s="38"/>
      <c r="AJ84" s="38"/>
      <c r="AK84" s="38"/>
      <c r="AL84" s="38"/>
      <c r="AM84" s="38"/>
      <c r="AN84" s="38"/>
      <c r="AO84" s="38"/>
      <c r="AP84" s="38"/>
      <c r="AQ84" s="38"/>
      <c r="AR84" s="96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1"/>
      <c r="AI85" s="38"/>
      <c r="AJ85" s="38"/>
      <c r="AK85" s="38"/>
      <c r="AL85" s="38"/>
      <c r="AM85" s="38"/>
      <c r="AN85" s="38"/>
      <c r="AO85" s="38"/>
      <c r="AP85" s="38"/>
      <c r="AQ85" s="38"/>
      <c r="AR85" s="96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1"/>
      <c r="AI86" s="38"/>
      <c r="AJ86" s="38"/>
      <c r="AK86" s="38"/>
      <c r="AL86" s="38"/>
      <c r="AM86" s="38"/>
      <c r="AN86" s="38"/>
      <c r="AO86" s="38"/>
      <c r="AP86" s="38"/>
      <c r="AQ86" s="38"/>
      <c r="AR86" s="96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23"/>
      <c r="AH87" s="61"/>
      <c r="AI87" s="38"/>
      <c r="AJ87" s="38"/>
      <c r="AK87" s="38"/>
      <c r="AL87" s="38"/>
      <c r="AM87" s="38"/>
      <c r="AN87" s="38"/>
      <c r="AO87" s="38"/>
      <c r="AP87" s="38"/>
      <c r="AQ87" s="38"/>
      <c r="AR87" s="96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3"/>
      <c r="AH88" s="61"/>
      <c r="AI88" s="38"/>
      <c r="AJ88" s="38"/>
      <c r="AK88" s="38"/>
      <c r="AL88" s="38"/>
      <c r="AM88" s="38"/>
      <c r="AN88" s="38"/>
      <c r="AO88" s="38"/>
      <c r="AP88" s="38"/>
      <c r="AQ88" s="38"/>
      <c r="AR88" s="96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96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96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96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96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96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96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96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96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96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96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96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96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96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96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96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96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96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96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96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96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96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96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96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96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96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96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96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96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96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96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96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96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96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96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96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96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96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96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96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96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8"/>
      <c r="AJ175" s="38"/>
      <c r="AK175" s="23"/>
      <c r="AL175" s="23"/>
      <c r="AM175" s="23"/>
      <c r="AN175" s="23"/>
      <c r="AO175" s="23"/>
      <c r="AP175" s="23"/>
      <c r="AQ175" s="23"/>
      <c r="AR175" s="96"/>
    </row>
    <row r="176" spans="1:44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1"/>
      <c r="AI176" s="38"/>
      <c r="AJ176" s="38"/>
      <c r="AK176" s="23"/>
      <c r="AL176" s="23"/>
      <c r="AM176" s="23"/>
      <c r="AN176" s="23"/>
      <c r="AO176" s="23"/>
      <c r="AP176" s="23"/>
      <c r="AQ176" s="23"/>
      <c r="AR176" s="96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1"/>
      <c r="AI177" s="38"/>
      <c r="AJ177" s="38"/>
      <c r="AK177" s="23"/>
      <c r="AL177" s="23"/>
      <c r="AM177" s="23"/>
      <c r="AN177" s="23"/>
      <c r="AO177" s="23"/>
      <c r="AP177" s="23"/>
      <c r="AQ177" s="23"/>
      <c r="AR177" s="96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1"/>
      <c r="AI178" s="38"/>
      <c r="AJ178" s="38"/>
      <c r="AK178" s="23"/>
      <c r="AL178" s="23"/>
      <c r="AM178" s="23"/>
      <c r="AN178" s="23"/>
      <c r="AO178" s="23"/>
      <c r="AP178" s="23"/>
      <c r="AQ178" s="23"/>
      <c r="AR178" s="96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1"/>
      <c r="AI179" s="38"/>
      <c r="AJ179" s="38"/>
      <c r="AK179" s="23"/>
      <c r="AL179" s="23"/>
      <c r="AM179" s="23"/>
      <c r="AN179" s="23"/>
      <c r="AO179" s="23"/>
      <c r="AP179" s="23"/>
      <c r="AQ179" s="23"/>
      <c r="AR179" s="96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1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61"/>
      <c r="AI180" s="38"/>
      <c r="AJ180" s="38"/>
      <c r="AK180" s="23"/>
      <c r="AL180" s="23"/>
      <c r="AM180" s="23"/>
      <c r="AN180" s="23"/>
      <c r="AO180" s="23"/>
      <c r="AP180" s="23"/>
      <c r="AQ180" s="23"/>
      <c r="AR180" s="96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1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61"/>
      <c r="AI181" s="38"/>
      <c r="AJ181" s="38"/>
      <c r="AK181" s="23"/>
      <c r="AL181" s="23"/>
      <c r="AM181" s="23"/>
      <c r="AN181" s="23"/>
      <c r="AO181" s="23"/>
      <c r="AP181" s="23"/>
      <c r="AQ181" s="23"/>
      <c r="AR181" s="96"/>
    </row>
    <row r="182" spans="1:44" ht="15" customHeight="1" x14ac:dyDescent="0.25">
      <c r="AG182" s="23"/>
      <c r="AH182" s="61"/>
      <c r="AI182" s="38"/>
      <c r="AJ182" s="38"/>
    </row>
    <row r="183" spans="1:44" ht="15" customHeight="1" x14ac:dyDescent="0.25">
      <c r="AG183" s="23"/>
      <c r="AH183" s="61"/>
      <c r="AI183" s="38"/>
      <c r="AJ183" s="38"/>
    </row>
    <row r="184" spans="1:44" ht="15" customHeight="1" x14ac:dyDescent="0.25">
      <c r="AG184" s="23"/>
      <c r="AH184" s="61"/>
      <c r="AI184" s="38"/>
      <c r="AJ184" s="38"/>
    </row>
    <row r="185" spans="1:44" ht="15" customHeight="1" x14ac:dyDescent="0.25">
      <c r="AG185" s="23"/>
      <c r="AH185" s="61"/>
      <c r="AI185" s="38"/>
      <c r="AJ185" s="38"/>
    </row>
    <row r="186" spans="1:44" ht="15" customHeight="1" x14ac:dyDescent="0.25">
      <c r="AG186" s="23"/>
      <c r="AH186" s="61"/>
      <c r="AI186" s="38"/>
      <c r="AJ186" s="38"/>
    </row>
    <row r="187" spans="1:44" ht="15" customHeight="1" x14ac:dyDescent="0.25">
      <c r="AG187" s="23"/>
      <c r="AH187" s="61"/>
      <c r="AI187" s="38"/>
      <c r="AJ187" s="38"/>
    </row>
    <row r="188" spans="1:44" ht="15" customHeight="1" x14ac:dyDescent="0.25">
      <c r="AG188" s="23"/>
      <c r="AH188" s="61"/>
      <c r="AI188" s="38"/>
      <c r="AJ188" s="38"/>
    </row>
  </sheetData>
  <sortState ref="B17:AJ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106</v>
      </c>
      <c r="F1" s="208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8"/>
      <c r="AB1" s="208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0" t="s">
        <v>74</v>
      </c>
      <c r="C2" s="71"/>
      <c r="D2" s="209"/>
      <c r="E2" s="13" t="s">
        <v>13</v>
      </c>
      <c r="F2" s="14"/>
      <c r="G2" s="14"/>
      <c r="H2" s="14"/>
      <c r="I2" s="20"/>
      <c r="J2" s="15"/>
      <c r="K2" s="84"/>
      <c r="L2" s="22" t="s">
        <v>176</v>
      </c>
      <c r="M2" s="14"/>
      <c r="N2" s="14"/>
      <c r="O2" s="21"/>
      <c r="P2" s="19"/>
      <c r="Q2" s="22" t="s">
        <v>177</v>
      </c>
      <c r="R2" s="14"/>
      <c r="S2" s="14"/>
      <c r="T2" s="14"/>
      <c r="U2" s="20"/>
      <c r="V2" s="21"/>
      <c r="W2" s="19"/>
      <c r="X2" s="210" t="s">
        <v>178</v>
      </c>
      <c r="Y2" s="211"/>
      <c r="Z2" s="212"/>
      <c r="AA2" s="13" t="s">
        <v>13</v>
      </c>
      <c r="AB2" s="14"/>
      <c r="AC2" s="14"/>
      <c r="AD2" s="14"/>
      <c r="AE2" s="20"/>
      <c r="AF2" s="15"/>
      <c r="AG2" s="84"/>
      <c r="AH2" s="22" t="s">
        <v>179</v>
      </c>
      <c r="AI2" s="14"/>
      <c r="AJ2" s="14"/>
      <c r="AK2" s="21"/>
      <c r="AL2" s="19"/>
      <c r="AM2" s="22" t="s">
        <v>177</v>
      </c>
      <c r="AN2" s="14"/>
      <c r="AO2" s="14"/>
      <c r="AP2" s="14"/>
      <c r="AQ2" s="20"/>
      <c r="AR2" s="21"/>
      <c r="AS2" s="21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13"/>
      <c r="L3" s="18" t="s">
        <v>5</v>
      </c>
      <c r="M3" s="18" t="s">
        <v>6</v>
      </c>
      <c r="N3" s="18" t="s">
        <v>124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13"/>
      <c r="AH3" s="18" t="s">
        <v>5</v>
      </c>
      <c r="AI3" s="18" t="s">
        <v>6</v>
      </c>
      <c r="AJ3" s="18" t="s">
        <v>124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1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>
        <v>2000</v>
      </c>
      <c r="C4" s="31" t="s">
        <v>76</v>
      </c>
      <c r="D4" s="2" t="s">
        <v>72</v>
      </c>
      <c r="E4" s="29">
        <v>14</v>
      </c>
      <c r="F4" s="29">
        <v>0</v>
      </c>
      <c r="G4" s="29">
        <v>6</v>
      </c>
      <c r="H4" s="30">
        <v>6</v>
      </c>
      <c r="I4" s="29">
        <v>61</v>
      </c>
      <c r="J4" s="34">
        <v>0.66300000000000003</v>
      </c>
      <c r="K4" s="28">
        <v>92</v>
      </c>
      <c r="L4" s="114"/>
      <c r="M4" s="18"/>
      <c r="N4" s="18"/>
      <c r="O4" s="18"/>
      <c r="P4" s="23"/>
      <c r="Q4" s="29"/>
      <c r="R4" s="29"/>
      <c r="S4" s="30"/>
      <c r="T4" s="29"/>
      <c r="U4" s="29"/>
      <c r="V4" s="214"/>
      <c r="W4" s="28"/>
      <c r="X4" s="29"/>
      <c r="Y4" s="31"/>
      <c r="Z4" s="2"/>
      <c r="AA4" s="29"/>
      <c r="AB4" s="29"/>
      <c r="AC4" s="29"/>
      <c r="AD4" s="30"/>
      <c r="AE4" s="29"/>
      <c r="AF4" s="34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215"/>
      <c r="AS4" s="113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1"/>
      <c r="D5" s="2"/>
      <c r="E5" s="29"/>
      <c r="F5" s="29"/>
      <c r="G5" s="29"/>
      <c r="H5" s="30"/>
      <c r="I5" s="29"/>
      <c r="J5" s="34"/>
      <c r="K5" s="28"/>
      <c r="L5" s="114"/>
      <c r="M5" s="18"/>
      <c r="N5" s="18"/>
      <c r="O5" s="18"/>
      <c r="P5" s="23"/>
      <c r="Q5" s="29"/>
      <c r="R5" s="29"/>
      <c r="S5" s="30"/>
      <c r="T5" s="29"/>
      <c r="U5" s="29"/>
      <c r="V5" s="214"/>
      <c r="W5" s="28"/>
      <c r="X5" s="29"/>
      <c r="Y5" s="31"/>
      <c r="Z5" s="2"/>
      <c r="AA5" s="29"/>
      <c r="AB5" s="29"/>
      <c r="AC5" s="29"/>
      <c r="AD5" s="30"/>
      <c r="AE5" s="29"/>
      <c r="AF5" s="34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215"/>
      <c r="AS5" s="113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1"/>
      <c r="D6" s="2"/>
      <c r="E6" s="29"/>
      <c r="F6" s="29"/>
      <c r="G6" s="29"/>
      <c r="H6" s="30"/>
      <c r="I6" s="29"/>
      <c r="J6" s="34"/>
      <c r="K6" s="28"/>
      <c r="L6" s="114"/>
      <c r="M6" s="18"/>
      <c r="N6" s="18"/>
      <c r="O6" s="18"/>
      <c r="P6" s="23"/>
      <c r="Q6" s="29"/>
      <c r="R6" s="29"/>
      <c r="S6" s="30"/>
      <c r="T6" s="29"/>
      <c r="U6" s="29"/>
      <c r="V6" s="214"/>
      <c r="W6" s="28"/>
      <c r="X6" s="29">
        <v>2004</v>
      </c>
      <c r="Y6" s="29" t="s">
        <v>41</v>
      </c>
      <c r="Z6" s="2" t="s">
        <v>59</v>
      </c>
      <c r="AA6" s="29">
        <v>1</v>
      </c>
      <c r="AB6" s="29">
        <v>0</v>
      </c>
      <c r="AC6" s="29">
        <v>2</v>
      </c>
      <c r="AD6" s="29">
        <v>0</v>
      </c>
      <c r="AE6" s="29">
        <v>3</v>
      </c>
      <c r="AF6" s="32">
        <v>0.375</v>
      </c>
      <c r="AG6" s="231">
        <v>8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215"/>
      <c r="AS6" s="113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1"/>
      <c r="D7" s="2"/>
      <c r="E7" s="29"/>
      <c r="F7" s="29"/>
      <c r="G7" s="29"/>
      <c r="H7" s="30"/>
      <c r="I7" s="29"/>
      <c r="J7" s="34"/>
      <c r="K7" s="28"/>
      <c r="L7" s="114"/>
      <c r="M7" s="18"/>
      <c r="N7" s="18"/>
      <c r="O7" s="18"/>
      <c r="P7" s="23"/>
      <c r="Q7" s="29"/>
      <c r="R7" s="29"/>
      <c r="S7" s="30"/>
      <c r="T7" s="29"/>
      <c r="U7" s="29"/>
      <c r="V7" s="214"/>
      <c r="W7" s="28"/>
      <c r="X7" s="29">
        <v>2012</v>
      </c>
      <c r="Y7" s="29" t="s">
        <v>35</v>
      </c>
      <c r="Z7" s="2" t="s">
        <v>69</v>
      </c>
      <c r="AA7" s="29">
        <v>16</v>
      </c>
      <c r="AB7" s="29">
        <v>1</v>
      </c>
      <c r="AC7" s="29">
        <v>44</v>
      </c>
      <c r="AD7" s="29">
        <v>22</v>
      </c>
      <c r="AE7" s="29">
        <v>106</v>
      </c>
      <c r="AF7" s="32">
        <v>0.74119999999999997</v>
      </c>
      <c r="AG7" s="231">
        <v>143</v>
      </c>
      <c r="AH7" s="29" t="s">
        <v>41</v>
      </c>
      <c r="AI7" s="18" t="s">
        <v>40</v>
      </c>
      <c r="AJ7" s="29" t="s">
        <v>35</v>
      </c>
      <c r="AK7" s="29" t="s">
        <v>35</v>
      </c>
      <c r="AL7" s="23"/>
      <c r="AM7" s="29">
        <v>9</v>
      </c>
      <c r="AN7" s="29">
        <v>1</v>
      </c>
      <c r="AO7" s="29">
        <v>15</v>
      </c>
      <c r="AP7" s="29">
        <v>5</v>
      </c>
      <c r="AQ7" s="29">
        <v>47</v>
      </c>
      <c r="AR7" s="215">
        <v>0.58020000000000005</v>
      </c>
      <c r="AS7" s="113">
        <v>81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1"/>
      <c r="D8" s="2"/>
      <c r="E8" s="29"/>
      <c r="F8" s="29"/>
      <c r="G8" s="29"/>
      <c r="H8" s="30"/>
      <c r="I8" s="29"/>
      <c r="J8" s="34"/>
      <c r="K8" s="28"/>
      <c r="L8" s="114"/>
      <c r="M8" s="18"/>
      <c r="N8" s="18"/>
      <c r="O8" s="18"/>
      <c r="P8" s="23"/>
      <c r="Q8" s="29"/>
      <c r="R8" s="29"/>
      <c r="S8" s="30"/>
      <c r="T8" s="29"/>
      <c r="U8" s="29"/>
      <c r="V8" s="214"/>
      <c r="W8" s="28"/>
      <c r="X8" s="29"/>
      <c r="Y8" s="29"/>
      <c r="Z8" s="2"/>
      <c r="AA8" s="29"/>
      <c r="AB8" s="29"/>
      <c r="AC8" s="29"/>
      <c r="AD8" s="29"/>
      <c r="AE8" s="29"/>
      <c r="AF8" s="32"/>
      <c r="AG8" s="231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215"/>
      <c r="AS8" s="113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1"/>
      <c r="D9" s="2"/>
      <c r="E9" s="29"/>
      <c r="F9" s="29"/>
      <c r="G9" s="29"/>
      <c r="H9" s="30"/>
      <c r="I9" s="29"/>
      <c r="J9" s="34"/>
      <c r="K9" s="28"/>
      <c r="L9" s="114"/>
      <c r="M9" s="18"/>
      <c r="N9" s="18"/>
      <c r="O9" s="18"/>
      <c r="P9" s="23"/>
      <c r="Q9" s="29"/>
      <c r="R9" s="29"/>
      <c r="S9" s="30"/>
      <c r="T9" s="29"/>
      <c r="U9" s="29"/>
      <c r="V9" s="214"/>
      <c r="W9" s="28"/>
      <c r="X9" s="29">
        <v>2013</v>
      </c>
      <c r="Y9" s="29" t="s">
        <v>35</v>
      </c>
      <c r="Z9" s="2" t="s">
        <v>69</v>
      </c>
      <c r="AA9" s="29">
        <v>16</v>
      </c>
      <c r="AB9" s="29">
        <v>1</v>
      </c>
      <c r="AC9" s="29">
        <v>27</v>
      </c>
      <c r="AD9" s="29">
        <v>16</v>
      </c>
      <c r="AE9" s="29">
        <v>79</v>
      </c>
      <c r="AF9" s="32">
        <v>0.63190000000000002</v>
      </c>
      <c r="AG9" s="231">
        <v>125</v>
      </c>
      <c r="AH9" s="18" t="s">
        <v>40</v>
      </c>
      <c r="AI9" s="18"/>
      <c r="AJ9" s="18" t="s">
        <v>67</v>
      </c>
      <c r="AK9" s="18" t="s">
        <v>67</v>
      </c>
      <c r="AL9" s="23"/>
      <c r="AM9" s="29">
        <v>7</v>
      </c>
      <c r="AN9" s="29">
        <v>0</v>
      </c>
      <c r="AO9" s="29">
        <v>2</v>
      </c>
      <c r="AP9" s="29">
        <v>2</v>
      </c>
      <c r="AQ9" s="29">
        <v>27</v>
      </c>
      <c r="AR9" s="215">
        <v>0.4909</v>
      </c>
      <c r="AS9" s="113">
        <v>55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/>
      <c r="C10" s="31"/>
      <c r="D10" s="2"/>
      <c r="E10" s="29"/>
      <c r="F10" s="29"/>
      <c r="G10" s="29"/>
      <c r="H10" s="30"/>
      <c r="I10" s="29"/>
      <c r="J10" s="34"/>
      <c r="K10" s="28"/>
      <c r="L10" s="114"/>
      <c r="M10" s="18"/>
      <c r="N10" s="18"/>
      <c r="O10" s="18"/>
      <c r="P10" s="23"/>
      <c r="Q10" s="29"/>
      <c r="R10" s="29"/>
      <c r="S10" s="30"/>
      <c r="T10" s="29"/>
      <c r="U10" s="29"/>
      <c r="V10" s="214"/>
      <c r="W10" s="28"/>
      <c r="X10" s="29"/>
      <c r="Y10" s="29"/>
      <c r="Z10" s="2"/>
      <c r="AA10" s="29"/>
      <c r="AB10" s="29"/>
      <c r="AC10" s="29"/>
      <c r="AD10" s="29"/>
      <c r="AE10" s="29"/>
      <c r="AF10" s="32"/>
      <c r="AG10" s="231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215"/>
      <c r="AS10" s="113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/>
      <c r="C11" s="31"/>
      <c r="D11" s="2"/>
      <c r="E11" s="29"/>
      <c r="F11" s="29"/>
      <c r="G11" s="29"/>
      <c r="H11" s="30"/>
      <c r="I11" s="29"/>
      <c r="J11" s="34"/>
      <c r="K11" s="28"/>
      <c r="L11" s="114"/>
      <c r="M11" s="18"/>
      <c r="N11" s="18"/>
      <c r="O11" s="18"/>
      <c r="P11" s="23"/>
      <c r="Q11" s="29"/>
      <c r="R11" s="29"/>
      <c r="S11" s="30"/>
      <c r="T11" s="29"/>
      <c r="U11" s="29"/>
      <c r="V11" s="214"/>
      <c r="W11" s="28"/>
      <c r="X11" s="29">
        <v>2019</v>
      </c>
      <c r="Y11" s="29" t="s">
        <v>42</v>
      </c>
      <c r="Z11" s="2" t="s">
        <v>191</v>
      </c>
      <c r="AA11" s="29"/>
      <c r="AB11" s="29"/>
      <c r="AC11" s="29"/>
      <c r="AD11" s="29"/>
      <c r="AE11" s="29"/>
      <c r="AF11" s="32"/>
      <c r="AG11" s="28"/>
      <c r="AH11" s="114"/>
      <c r="AI11" s="18"/>
      <c r="AJ11" s="18"/>
      <c r="AK11" s="18"/>
      <c r="AM11" s="29">
        <v>1</v>
      </c>
      <c r="AN11" s="29">
        <v>0</v>
      </c>
      <c r="AO11" s="30">
        <v>0</v>
      </c>
      <c r="AP11" s="29">
        <v>0</v>
      </c>
      <c r="AQ11" s="29">
        <v>0</v>
      </c>
      <c r="AR11" s="215">
        <v>0</v>
      </c>
      <c r="AS11" s="28">
        <v>4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75" t="s">
        <v>180</v>
      </c>
      <c r="C12" s="74"/>
      <c r="D12" s="73"/>
      <c r="E12" s="72">
        <f>SUM(E4:E11)</f>
        <v>14</v>
      </c>
      <c r="F12" s="72">
        <f>SUM(F4:F11)</f>
        <v>0</v>
      </c>
      <c r="G12" s="72">
        <f>SUM(G4:G11)</f>
        <v>6</v>
      </c>
      <c r="H12" s="72">
        <f>SUM(H4:H11)</f>
        <v>6</v>
      </c>
      <c r="I12" s="72">
        <f>SUM(I4:I11)</f>
        <v>61</v>
      </c>
      <c r="J12" s="216">
        <f>PRODUCT(I12/K12)</f>
        <v>0.66304347826086951</v>
      </c>
      <c r="K12" s="84">
        <f>SUM(K4:K11)</f>
        <v>92</v>
      </c>
      <c r="L12" s="22"/>
      <c r="M12" s="20"/>
      <c r="N12" s="117"/>
      <c r="O12" s="118"/>
      <c r="P12" s="23"/>
      <c r="Q12" s="72">
        <f>SUM(Q4:Q11)</f>
        <v>0</v>
      </c>
      <c r="R12" s="72">
        <f>SUM(R4:R11)</f>
        <v>0</v>
      </c>
      <c r="S12" s="72">
        <f>SUM(S4:S11)</f>
        <v>0</v>
      </c>
      <c r="T12" s="72">
        <f>SUM(T4:T11)</f>
        <v>0</v>
      </c>
      <c r="U12" s="72">
        <f>SUM(U4:U11)</f>
        <v>0</v>
      </c>
      <c r="V12" s="36">
        <v>0</v>
      </c>
      <c r="W12" s="84">
        <f>SUM(W4:W11)</f>
        <v>0</v>
      </c>
      <c r="X12" s="16" t="s">
        <v>180</v>
      </c>
      <c r="Y12" s="17"/>
      <c r="Z12" s="15"/>
      <c r="AA12" s="72">
        <f>SUM(AA4:AA11)</f>
        <v>33</v>
      </c>
      <c r="AB12" s="72">
        <f>SUM(AB4:AB11)</f>
        <v>2</v>
      </c>
      <c r="AC12" s="72">
        <f>SUM(AC4:AC11)</f>
        <v>73</v>
      </c>
      <c r="AD12" s="72">
        <f>SUM(AD4:AD11)</f>
        <v>38</v>
      </c>
      <c r="AE12" s="72">
        <f>SUM(AE4:AE11)</f>
        <v>188</v>
      </c>
      <c r="AF12" s="216">
        <f>PRODUCT(AE12/AG12)</f>
        <v>0.6811594202898551</v>
      </c>
      <c r="AG12" s="84">
        <f>SUM(AG4:AG11)</f>
        <v>276</v>
      </c>
      <c r="AH12" s="22"/>
      <c r="AI12" s="20"/>
      <c r="AJ12" s="117"/>
      <c r="AK12" s="118"/>
      <c r="AL12" s="23"/>
      <c r="AM12" s="72">
        <f>SUM(AM4:AM11)</f>
        <v>17</v>
      </c>
      <c r="AN12" s="72">
        <f>SUM(AN4:AN11)</f>
        <v>1</v>
      </c>
      <c r="AO12" s="72">
        <f>SUM(AO4:AO11)</f>
        <v>17</v>
      </c>
      <c r="AP12" s="72">
        <f>SUM(AP4:AP11)</f>
        <v>7</v>
      </c>
      <c r="AQ12" s="72">
        <f>SUM(AQ4:AQ11)</f>
        <v>74</v>
      </c>
      <c r="AR12" s="216">
        <f>PRODUCT(AQ12/AS12)</f>
        <v>0.52857142857142858</v>
      </c>
      <c r="AS12" s="213">
        <f>SUM(AS4:AS11)</f>
        <v>140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28"/>
      <c r="L13" s="23"/>
      <c r="M13" s="23"/>
      <c r="N13" s="23"/>
      <c r="O13" s="23"/>
      <c r="P13" s="38"/>
      <c r="Q13" s="38"/>
      <c r="R13" s="41"/>
      <c r="S13" s="38"/>
      <c r="T13" s="38"/>
      <c r="U13" s="23"/>
      <c r="V13" s="23"/>
      <c r="W13" s="28"/>
      <c r="X13" s="38"/>
      <c r="Y13" s="38"/>
      <c r="Z13" s="38"/>
      <c r="AA13" s="38"/>
      <c r="AB13" s="38"/>
      <c r="AC13" s="38"/>
      <c r="AD13" s="38"/>
      <c r="AE13" s="38"/>
      <c r="AF13" s="39"/>
      <c r="AG13" s="28"/>
      <c r="AH13" s="23"/>
      <c r="AI13" s="23"/>
      <c r="AJ13" s="23"/>
      <c r="AK13" s="23"/>
      <c r="AL13" s="38"/>
      <c r="AM13" s="38"/>
      <c r="AN13" s="41"/>
      <c r="AO13" s="38"/>
      <c r="AP13" s="38"/>
      <c r="AQ13" s="23"/>
      <c r="AR13" s="23"/>
      <c r="AS13" s="2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17" t="s">
        <v>181</v>
      </c>
      <c r="C14" s="218"/>
      <c r="D14" s="21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182</v>
      </c>
      <c r="O14" s="18" t="s">
        <v>183</v>
      </c>
      <c r="Q14" s="41"/>
      <c r="R14" s="41" t="s">
        <v>62</v>
      </c>
      <c r="S14" s="41"/>
      <c r="T14" s="38" t="s">
        <v>71</v>
      </c>
      <c r="U14" s="23"/>
      <c r="V14" s="28"/>
      <c r="W14" s="28"/>
      <c r="X14" s="220"/>
      <c r="Y14" s="220"/>
      <c r="Z14" s="220"/>
      <c r="AA14" s="220"/>
      <c r="AB14" s="220"/>
      <c r="AC14" s="41"/>
      <c r="AD14" s="41"/>
      <c r="AE14" s="41"/>
      <c r="AF14" s="38"/>
      <c r="AG14" s="38"/>
      <c r="AH14" s="38"/>
      <c r="AI14" s="38"/>
      <c r="AJ14" s="38"/>
      <c r="AK14" s="38"/>
      <c r="AM14" s="28"/>
      <c r="AN14" s="220"/>
      <c r="AO14" s="220"/>
      <c r="AP14" s="220"/>
      <c r="AQ14" s="220"/>
      <c r="AR14" s="220"/>
      <c r="AS14" s="220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44" t="s">
        <v>12</v>
      </c>
      <c r="C15" s="12"/>
      <c r="D15" s="46"/>
      <c r="E15" s="221">
        <v>254</v>
      </c>
      <c r="F15" s="221">
        <v>8</v>
      </c>
      <c r="G15" s="221">
        <v>59</v>
      </c>
      <c r="H15" s="221">
        <v>76</v>
      </c>
      <c r="I15" s="221">
        <v>624</v>
      </c>
      <c r="J15" s="222">
        <v>0.51500000000000001</v>
      </c>
      <c r="K15" s="38">
        <f>PRODUCT(I15/J15)</f>
        <v>1211.6504854368932</v>
      </c>
      <c r="L15" s="223">
        <f>PRODUCT((F15+G15)/E15)</f>
        <v>0.26377952755905509</v>
      </c>
      <c r="M15" s="223">
        <f>PRODUCT(H15/E15)</f>
        <v>0.29921259842519687</v>
      </c>
      <c r="N15" s="223">
        <f>PRODUCT((F15+G15+H15)/E15)</f>
        <v>0.56299212598425197</v>
      </c>
      <c r="O15" s="223">
        <f>PRODUCT(I15/E15)</f>
        <v>2.4566929133858268</v>
      </c>
      <c r="Q15" s="41"/>
      <c r="R15" s="41"/>
      <c r="S15" s="41"/>
      <c r="T15" s="38" t="s">
        <v>75</v>
      </c>
      <c r="U15" s="38"/>
      <c r="V15" s="38"/>
      <c r="W15" s="38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41"/>
      <c r="AO15" s="41"/>
      <c r="AP15" s="41"/>
      <c r="AQ15" s="41"/>
      <c r="AR15" s="41"/>
      <c r="AS15" s="41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24" t="s">
        <v>74</v>
      </c>
      <c r="C16" s="225"/>
      <c r="D16" s="226"/>
      <c r="E16" s="221">
        <f>PRODUCT(E12+Q12)</f>
        <v>14</v>
      </c>
      <c r="F16" s="221">
        <f>PRODUCT(F12+R12)</f>
        <v>0</v>
      </c>
      <c r="G16" s="221">
        <f>PRODUCT(G12+S12)</f>
        <v>6</v>
      </c>
      <c r="H16" s="221">
        <f>PRODUCT(H12+T12)</f>
        <v>6</v>
      </c>
      <c r="I16" s="221">
        <f>PRODUCT(I12+U12)</f>
        <v>61</v>
      </c>
      <c r="J16" s="222">
        <f>PRODUCT(I16/K16)</f>
        <v>0.66304347826086951</v>
      </c>
      <c r="K16" s="38">
        <f>PRODUCT(K12+W12)</f>
        <v>92</v>
      </c>
      <c r="L16" s="223">
        <f>PRODUCT((F16+G16)/E16)</f>
        <v>0.42857142857142855</v>
      </c>
      <c r="M16" s="223">
        <f>PRODUCT(H16/E16)</f>
        <v>0.42857142857142855</v>
      </c>
      <c r="N16" s="223">
        <f>PRODUCT((F16+G16+H16)/E16)</f>
        <v>0.8571428571428571</v>
      </c>
      <c r="O16" s="223">
        <f>PRODUCT(I16/E16)</f>
        <v>4.3571428571428568</v>
      </c>
      <c r="Q16" s="41"/>
      <c r="R16" s="41"/>
      <c r="S16" s="41"/>
      <c r="T16" s="38" t="s">
        <v>64</v>
      </c>
      <c r="U16" s="38"/>
      <c r="V16" s="38"/>
      <c r="W16" s="38"/>
      <c r="X16" s="38"/>
      <c r="Y16" s="38"/>
      <c r="Z16" s="38"/>
      <c r="AA16" s="38"/>
      <c r="AB16" s="38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6" t="s">
        <v>178</v>
      </c>
      <c r="C17" s="227"/>
      <c r="D17" s="228"/>
      <c r="E17" s="221">
        <f>PRODUCT(AA12+AM12)</f>
        <v>50</v>
      </c>
      <c r="F17" s="221">
        <f>PRODUCT(AB12+AN12)</f>
        <v>3</v>
      </c>
      <c r="G17" s="221">
        <f>PRODUCT(AC12+AO12)</f>
        <v>90</v>
      </c>
      <c r="H17" s="221">
        <f>PRODUCT(AD12+AP12)</f>
        <v>45</v>
      </c>
      <c r="I17" s="221">
        <f>PRODUCT(AE12+AQ12)</f>
        <v>262</v>
      </c>
      <c r="J17" s="222">
        <f>PRODUCT(I17/K17)</f>
        <v>0.62980769230769229</v>
      </c>
      <c r="K17" s="23">
        <f>PRODUCT(AG12+AS12)</f>
        <v>416</v>
      </c>
      <c r="L17" s="223">
        <f>PRODUCT((F17+G17)/E17)</f>
        <v>1.86</v>
      </c>
      <c r="M17" s="223">
        <f>PRODUCT(H17/E17)</f>
        <v>0.9</v>
      </c>
      <c r="N17" s="223">
        <f>PRODUCT((F17+G17+H17)/E17)</f>
        <v>2.76</v>
      </c>
      <c r="O17" s="223">
        <f>PRODUCT(I17/E17)</f>
        <v>5.24</v>
      </c>
      <c r="Q17" s="41"/>
      <c r="R17" s="41"/>
      <c r="S17" s="38"/>
      <c r="T17" s="38" t="s">
        <v>65</v>
      </c>
      <c r="U17" s="23"/>
      <c r="V17" s="23"/>
      <c r="W17" s="38"/>
      <c r="X17" s="38"/>
      <c r="Y17" s="38"/>
      <c r="Z17" s="38"/>
      <c r="AA17" s="38"/>
      <c r="AB17" s="38"/>
      <c r="AC17" s="41"/>
      <c r="AD17" s="41"/>
      <c r="AE17" s="41"/>
      <c r="AF17" s="41"/>
      <c r="AG17" s="41"/>
      <c r="AH17" s="41"/>
      <c r="AI17" s="41"/>
      <c r="AJ17" s="41"/>
      <c r="AK17" s="38"/>
      <c r="AL17" s="23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29" t="s">
        <v>180</v>
      </c>
      <c r="C18" s="130"/>
      <c r="D18" s="230"/>
      <c r="E18" s="221">
        <f>SUM(E15:E17)</f>
        <v>318</v>
      </c>
      <c r="F18" s="221">
        <f t="shared" ref="F18:I18" si="0">SUM(F15:F17)</f>
        <v>11</v>
      </c>
      <c r="G18" s="221">
        <f t="shared" si="0"/>
        <v>155</v>
      </c>
      <c r="H18" s="221">
        <f t="shared" si="0"/>
        <v>127</v>
      </c>
      <c r="I18" s="221">
        <f t="shared" si="0"/>
        <v>947</v>
      </c>
      <c r="J18" s="222">
        <f>PRODUCT(I18/K18)</f>
        <v>0.55069329960931324</v>
      </c>
      <c r="K18" s="38">
        <f>SUM(K15:K17)</f>
        <v>1719.6504854368932</v>
      </c>
      <c r="L18" s="223">
        <f>PRODUCT((F18+G18)/E18)</f>
        <v>0.5220125786163522</v>
      </c>
      <c r="M18" s="223">
        <f>PRODUCT(H18/E18)</f>
        <v>0.39937106918238996</v>
      </c>
      <c r="N18" s="223">
        <f>PRODUCT((F18+G18+H18)/E18)</f>
        <v>0.92138364779874216</v>
      </c>
      <c r="O18" s="223">
        <f>PRODUCT(I18/E18)</f>
        <v>2.9779874213836477</v>
      </c>
      <c r="Q18" s="23"/>
      <c r="R18" s="23"/>
      <c r="S18" s="23"/>
      <c r="T18" s="38" t="s">
        <v>66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23"/>
      <c r="F19" s="23"/>
      <c r="G19" s="23"/>
      <c r="H19" s="23"/>
      <c r="I19" s="23"/>
      <c r="J19" s="38"/>
      <c r="K19" s="38"/>
      <c r="L19" s="23"/>
      <c r="M19" s="23"/>
      <c r="N19" s="23"/>
      <c r="O19" s="23"/>
      <c r="P19" s="38"/>
      <c r="Q19" s="38"/>
      <c r="R19" s="38"/>
      <c r="S19" s="38"/>
      <c r="T19" s="38" t="s">
        <v>63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 t="s">
        <v>70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90" t="s">
        <v>75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23"/>
      <c r="AL183" s="23"/>
    </row>
    <row r="184" spans="12:38" x14ac:dyDescent="0.25"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38" x14ac:dyDescent="0.25"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</sheetData>
  <sortState ref="X9:AT11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3" customWidth="1"/>
    <col min="3" max="3" width="25" style="62" customWidth="1"/>
    <col min="4" max="4" width="10.5703125" style="95" customWidth="1"/>
    <col min="5" max="5" width="8.85546875" style="95" customWidth="1"/>
    <col min="6" max="6" width="0.7109375" style="28" customWidth="1"/>
    <col min="7" max="16" width="5.28515625" style="62" customWidth="1"/>
    <col min="17" max="21" width="6.7109375" style="140" customWidth="1"/>
    <col min="22" max="22" width="10.5703125" style="62" customWidth="1"/>
    <col min="23" max="23" width="22.85546875" style="95" customWidth="1"/>
    <col min="24" max="24" width="10.28515625" style="62" customWidth="1"/>
    <col min="25" max="30" width="9.140625" style="96"/>
  </cols>
  <sheetData>
    <row r="1" spans="1:30" ht="18.75" x14ac:dyDescent="0.3">
      <c r="A1" s="1"/>
      <c r="B1" s="108" t="s">
        <v>120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33"/>
      <c r="R1" s="133"/>
      <c r="S1" s="133"/>
      <c r="T1" s="133"/>
      <c r="U1" s="133"/>
      <c r="V1" s="71"/>
      <c r="W1" s="76"/>
      <c r="X1" s="68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34</v>
      </c>
      <c r="C2" s="5" t="s">
        <v>106</v>
      </c>
      <c r="D2" s="11"/>
      <c r="E2" s="11"/>
      <c r="F2" s="78"/>
      <c r="G2" s="79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79"/>
      <c r="X2" s="30"/>
      <c r="Y2" s="77"/>
      <c r="Z2" s="77"/>
      <c r="AA2" s="77"/>
      <c r="AB2" s="77"/>
      <c r="AC2" s="77"/>
      <c r="AD2" s="77"/>
    </row>
    <row r="3" spans="1:30" x14ac:dyDescent="0.25">
      <c r="A3" s="1"/>
      <c r="B3" s="22" t="s">
        <v>115</v>
      </c>
      <c r="C3" s="22" t="s">
        <v>78</v>
      </c>
      <c r="D3" s="16" t="s">
        <v>79</v>
      </c>
      <c r="E3" s="21" t="s">
        <v>1</v>
      </c>
      <c r="F3" s="97"/>
      <c r="G3" s="18" t="s">
        <v>80</v>
      </c>
      <c r="H3" s="15" t="s">
        <v>81</v>
      </c>
      <c r="I3" s="15" t="s">
        <v>32</v>
      </c>
      <c r="J3" s="17" t="s">
        <v>82</v>
      </c>
      <c r="K3" s="17" t="s">
        <v>83</v>
      </c>
      <c r="L3" s="17" t="s">
        <v>84</v>
      </c>
      <c r="M3" s="18" t="s">
        <v>85</v>
      </c>
      <c r="N3" s="18" t="s">
        <v>31</v>
      </c>
      <c r="O3" s="15" t="s">
        <v>86</v>
      </c>
      <c r="P3" s="18" t="s">
        <v>81</v>
      </c>
      <c r="Q3" s="114" t="s">
        <v>17</v>
      </c>
      <c r="R3" s="114">
        <v>1</v>
      </c>
      <c r="S3" s="114">
        <v>2</v>
      </c>
      <c r="T3" s="114">
        <v>3</v>
      </c>
      <c r="U3" s="114" t="s">
        <v>87</v>
      </c>
      <c r="V3" s="17" t="s">
        <v>22</v>
      </c>
      <c r="W3" s="16" t="s">
        <v>88</v>
      </c>
      <c r="X3" s="16" t="s">
        <v>89</v>
      </c>
      <c r="Y3" s="77"/>
      <c r="Z3" s="77"/>
      <c r="AA3" s="77"/>
      <c r="AB3" s="77"/>
      <c r="AC3" s="77"/>
      <c r="AD3" s="77"/>
    </row>
    <row r="4" spans="1:30" x14ac:dyDescent="0.25">
      <c r="A4" s="1"/>
      <c r="B4" s="98" t="s">
        <v>116</v>
      </c>
      <c r="C4" s="99" t="s">
        <v>117</v>
      </c>
      <c r="D4" s="100" t="s">
        <v>93</v>
      </c>
      <c r="E4" s="101"/>
      <c r="F4" s="107"/>
      <c r="G4" s="102"/>
      <c r="H4" s="103">
        <v>1</v>
      </c>
      <c r="I4" s="102"/>
      <c r="J4" s="104"/>
      <c r="K4" s="104"/>
      <c r="L4" s="87"/>
      <c r="M4" s="104">
        <v>1</v>
      </c>
      <c r="N4" s="102"/>
      <c r="O4" s="103"/>
      <c r="P4" s="103"/>
      <c r="Q4" s="135"/>
      <c r="R4" s="135"/>
      <c r="S4" s="135"/>
      <c r="T4" s="135"/>
      <c r="U4" s="135"/>
      <c r="V4" s="105"/>
      <c r="W4" s="99" t="s">
        <v>118</v>
      </c>
      <c r="X4" s="106" t="s">
        <v>119</v>
      </c>
      <c r="Y4" s="77"/>
      <c r="Z4" s="77"/>
      <c r="AA4" s="77"/>
      <c r="AB4" s="77"/>
      <c r="AC4" s="77"/>
      <c r="AD4" s="77"/>
    </row>
    <row r="5" spans="1:30" x14ac:dyDescent="0.25">
      <c r="A5" s="9"/>
      <c r="B5" s="126"/>
      <c r="C5" s="127"/>
      <c r="D5" s="128"/>
      <c r="E5" s="129"/>
      <c r="F5" s="130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31"/>
      <c r="R5" s="131"/>
      <c r="S5" s="131"/>
      <c r="T5" s="131"/>
      <c r="U5" s="131"/>
      <c r="V5" s="127"/>
      <c r="W5" s="127"/>
      <c r="X5" s="132"/>
      <c r="Y5" s="77"/>
      <c r="Z5" s="77"/>
      <c r="AA5" s="77"/>
      <c r="AB5" s="77"/>
      <c r="AC5" s="77"/>
      <c r="AD5" s="77"/>
    </row>
    <row r="6" spans="1:30" x14ac:dyDescent="0.25">
      <c r="A6" s="1"/>
      <c r="B6" s="22" t="s">
        <v>77</v>
      </c>
      <c r="C6" s="22" t="s">
        <v>78</v>
      </c>
      <c r="D6" s="16" t="s">
        <v>79</v>
      </c>
      <c r="E6" s="21" t="s">
        <v>1</v>
      </c>
      <c r="F6" s="97"/>
      <c r="G6" s="18" t="s">
        <v>80</v>
      </c>
      <c r="H6" s="15" t="s">
        <v>81</v>
      </c>
      <c r="I6" s="15" t="s">
        <v>32</v>
      </c>
      <c r="J6" s="17" t="s">
        <v>82</v>
      </c>
      <c r="K6" s="17" t="s">
        <v>83</v>
      </c>
      <c r="L6" s="17" t="s">
        <v>84</v>
      </c>
      <c r="M6" s="18" t="s">
        <v>85</v>
      </c>
      <c r="N6" s="18" t="s">
        <v>31</v>
      </c>
      <c r="O6" s="15" t="s">
        <v>86</v>
      </c>
      <c r="P6" s="18" t="s">
        <v>81</v>
      </c>
      <c r="Q6" s="114" t="s">
        <v>17</v>
      </c>
      <c r="R6" s="114">
        <v>1</v>
      </c>
      <c r="S6" s="114">
        <v>2</v>
      </c>
      <c r="T6" s="114">
        <v>3</v>
      </c>
      <c r="U6" s="114" t="s">
        <v>87</v>
      </c>
      <c r="V6" s="17" t="s">
        <v>22</v>
      </c>
      <c r="W6" s="16" t="s">
        <v>88</v>
      </c>
      <c r="X6" s="16" t="s">
        <v>89</v>
      </c>
      <c r="Y6" s="77"/>
      <c r="Z6" s="77"/>
      <c r="AA6" s="77"/>
      <c r="AB6" s="77"/>
      <c r="AC6" s="77"/>
      <c r="AD6" s="77"/>
    </row>
    <row r="7" spans="1:30" x14ac:dyDescent="0.25">
      <c r="A7" s="1"/>
      <c r="B7" s="80" t="s">
        <v>111</v>
      </c>
      <c r="C7" s="81" t="s">
        <v>112</v>
      </c>
      <c r="D7" s="82" t="s">
        <v>93</v>
      </c>
      <c r="E7" s="83"/>
      <c r="F7" s="84"/>
      <c r="G7" s="85"/>
      <c r="H7" s="86"/>
      <c r="I7" s="85">
        <v>1</v>
      </c>
      <c r="J7" s="87"/>
      <c r="K7" s="87"/>
      <c r="L7" s="87"/>
      <c r="M7" s="87">
        <v>1</v>
      </c>
      <c r="N7" s="85"/>
      <c r="O7" s="86"/>
      <c r="P7" s="86"/>
      <c r="Q7" s="136"/>
      <c r="R7" s="136"/>
      <c r="S7" s="136"/>
      <c r="T7" s="136"/>
      <c r="U7" s="136"/>
      <c r="V7" s="88"/>
      <c r="W7" s="81" t="s">
        <v>113</v>
      </c>
      <c r="X7" s="89" t="s">
        <v>114</v>
      </c>
      <c r="Y7" s="77"/>
      <c r="Z7" s="77"/>
      <c r="AA7" s="77"/>
      <c r="AB7" s="77"/>
      <c r="AC7" s="77"/>
      <c r="AD7" s="77"/>
    </row>
    <row r="8" spans="1:30" x14ac:dyDescent="0.25">
      <c r="A8" s="1"/>
      <c r="B8" s="80" t="s">
        <v>107</v>
      </c>
      <c r="C8" s="81" t="s">
        <v>108</v>
      </c>
      <c r="D8" s="82" t="s">
        <v>93</v>
      </c>
      <c r="E8" s="83" t="s">
        <v>36</v>
      </c>
      <c r="F8" s="84"/>
      <c r="G8" s="85">
        <v>1</v>
      </c>
      <c r="H8" s="86"/>
      <c r="I8" s="85"/>
      <c r="J8" s="87"/>
      <c r="K8" s="87"/>
      <c r="L8" s="87"/>
      <c r="M8" s="87">
        <v>1</v>
      </c>
      <c r="N8" s="85"/>
      <c r="O8" s="86"/>
      <c r="P8" s="86"/>
      <c r="Q8" s="136"/>
      <c r="R8" s="136"/>
      <c r="S8" s="136"/>
      <c r="T8" s="136"/>
      <c r="U8" s="136"/>
      <c r="V8" s="88"/>
      <c r="W8" s="81" t="s">
        <v>109</v>
      </c>
      <c r="X8" s="89" t="s">
        <v>110</v>
      </c>
      <c r="Y8" s="77"/>
      <c r="Z8" s="77"/>
      <c r="AA8" s="77"/>
      <c r="AB8" s="77"/>
      <c r="AC8" s="77"/>
      <c r="AD8" s="77"/>
    </row>
    <row r="9" spans="1:30" x14ac:dyDescent="0.25">
      <c r="A9" s="1"/>
      <c r="B9" s="80" t="s">
        <v>102</v>
      </c>
      <c r="C9" s="81" t="s">
        <v>103</v>
      </c>
      <c r="D9" s="82" t="s">
        <v>93</v>
      </c>
      <c r="E9" s="83" t="s">
        <v>36</v>
      </c>
      <c r="F9" s="84"/>
      <c r="G9" s="85">
        <v>1</v>
      </c>
      <c r="H9" s="86"/>
      <c r="I9" s="85"/>
      <c r="J9" s="87"/>
      <c r="K9" s="87"/>
      <c r="L9" s="87" t="s">
        <v>105</v>
      </c>
      <c r="M9" s="87">
        <v>1</v>
      </c>
      <c r="N9" s="85">
        <v>1</v>
      </c>
      <c r="O9" s="86">
        <v>2</v>
      </c>
      <c r="P9" s="86">
        <v>2</v>
      </c>
      <c r="Q9" s="136"/>
      <c r="R9" s="136"/>
      <c r="S9" s="136"/>
      <c r="T9" s="136"/>
      <c r="U9" s="136"/>
      <c r="V9" s="88"/>
      <c r="W9" s="81" t="s">
        <v>94</v>
      </c>
      <c r="X9" s="89" t="s">
        <v>104</v>
      </c>
      <c r="Y9" s="77"/>
      <c r="Z9" s="77"/>
      <c r="AA9" s="77"/>
      <c r="AB9" s="77"/>
      <c r="AC9" s="77"/>
      <c r="AD9" s="77"/>
    </row>
    <row r="10" spans="1:30" x14ac:dyDescent="0.25">
      <c r="A10" s="9"/>
      <c r="B10" s="22" t="s">
        <v>7</v>
      </c>
      <c r="C10" s="17"/>
      <c r="D10" s="16"/>
      <c r="E10" s="124"/>
      <c r="F10" s="107"/>
      <c r="G10" s="18">
        <v>2</v>
      </c>
      <c r="H10" s="18"/>
      <c r="I10" s="18">
        <v>1</v>
      </c>
      <c r="J10" s="17"/>
      <c r="K10" s="17"/>
      <c r="L10" s="17"/>
      <c r="M10" s="18">
        <v>3</v>
      </c>
      <c r="N10" s="18">
        <v>1</v>
      </c>
      <c r="O10" s="18">
        <v>2</v>
      </c>
      <c r="P10" s="18">
        <f t="shared" ref="P10" si="0">SUM(P8:P9)</f>
        <v>2</v>
      </c>
      <c r="Q10" s="114"/>
      <c r="R10" s="114"/>
      <c r="S10" s="114"/>
      <c r="T10" s="114"/>
      <c r="U10" s="114"/>
      <c r="V10" s="36"/>
      <c r="W10" s="125"/>
      <c r="X10" s="114"/>
      <c r="Y10" s="77"/>
      <c r="Z10" s="77"/>
      <c r="AA10" s="77"/>
      <c r="AB10" s="77"/>
      <c r="AC10" s="77"/>
      <c r="AD10" s="77"/>
    </row>
    <row r="11" spans="1:30" x14ac:dyDescent="0.25">
      <c r="A11" s="9"/>
      <c r="B11" s="126"/>
      <c r="C11" s="127"/>
      <c r="D11" s="128"/>
      <c r="E11" s="129"/>
      <c r="F11" s="130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31"/>
      <c r="R11" s="131"/>
      <c r="S11" s="131"/>
      <c r="T11" s="131"/>
      <c r="U11" s="131"/>
      <c r="V11" s="127"/>
      <c r="W11" s="127"/>
      <c r="X11" s="132"/>
      <c r="Y11" s="77"/>
      <c r="Z11" s="77"/>
      <c r="AA11" s="77"/>
      <c r="AB11" s="77"/>
      <c r="AC11" s="77"/>
      <c r="AD11" s="77"/>
    </row>
    <row r="12" spans="1:30" x14ac:dyDescent="0.25">
      <c r="A12" s="1"/>
      <c r="B12" s="22" t="s">
        <v>90</v>
      </c>
      <c r="C12" s="22" t="s">
        <v>78</v>
      </c>
      <c r="D12" s="16" t="s">
        <v>79</v>
      </c>
      <c r="E12" s="21" t="s">
        <v>1</v>
      </c>
      <c r="F12" s="97"/>
      <c r="G12" s="18" t="s">
        <v>80</v>
      </c>
      <c r="H12" s="15" t="s">
        <v>81</v>
      </c>
      <c r="I12" s="15" t="s">
        <v>32</v>
      </c>
      <c r="J12" s="17" t="s">
        <v>82</v>
      </c>
      <c r="K12" s="17" t="s">
        <v>83</v>
      </c>
      <c r="L12" s="17" t="s">
        <v>84</v>
      </c>
      <c r="M12" s="18" t="s">
        <v>85</v>
      </c>
      <c r="N12" s="18" t="s">
        <v>31</v>
      </c>
      <c r="O12" s="15" t="s">
        <v>86</v>
      </c>
      <c r="P12" s="18" t="s">
        <v>81</v>
      </c>
      <c r="Q12" s="114" t="s">
        <v>17</v>
      </c>
      <c r="R12" s="114">
        <v>1</v>
      </c>
      <c r="S12" s="114">
        <v>2</v>
      </c>
      <c r="T12" s="114">
        <v>3</v>
      </c>
      <c r="U12" s="114" t="s">
        <v>87</v>
      </c>
      <c r="V12" s="17" t="s">
        <v>22</v>
      </c>
      <c r="W12" s="16" t="s">
        <v>88</v>
      </c>
      <c r="X12" s="16" t="s">
        <v>89</v>
      </c>
      <c r="Y12" s="77"/>
      <c r="Z12" s="77"/>
      <c r="AA12" s="77"/>
      <c r="AB12" s="77"/>
      <c r="AC12" s="77"/>
      <c r="AD12" s="77"/>
    </row>
    <row r="13" spans="1:30" x14ac:dyDescent="0.25">
      <c r="A13" s="1"/>
      <c r="B13" s="80" t="s">
        <v>98</v>
      </c>
      <c r="C13" s="81" t="s">
        <v>99</v>
      </c>
      <c r="D13" s="82" t="s">
        <v>93</v>
      </c>
      <c r="E13" s="141" t="s">
        <v>36</v>
      </c>
      <c r="F13" s="142"/>
      <c r="G13" s="85"/>
      <c r="H13" s="86"/>
      <c r="I13" s="85">
        <v>1</v>
      </c>
      <c r="J13" s="87" t="s">
        <v>96</v>
      </c>
      <c r="K13" s="87">
        <v>3</v>
      </c>
      <c r="L13" s="87"/>
      <c r="M13" s="87">
        <v>1</v>
      </c>
      <c r="N13" s="85"/>
      <c r="O13" s="86"/>
      <c r="P13" s="86"/>
      <c r="Q13" s="136" t="s">
        <v>134</v>
      </c>
      <c r="R13" s="136" t="s">
        <v>135</v>
      </c>
      <c r="S13" s="136" t="s">
        <v>136</v>
      </c>
      <c r="T13" s="136" t="s">
        <v>137</v>
      </c>
      <c r="U13" s="136"/>
      <c r="V13" s="88">
        <v>0.75</v>
      </c>
      <c r="W13" s="81" t="s">
        <v>100</v>
      </c>
      <c r="X13" s="89" t="s">
        <v>101</v>
      </c>
      <c r="Y13" s="77"/>
      <c r="Z13" s="77"/>
      <c r="AA13" s="77"/>
      <c r="AB13" s="77"/>
      <c r="AC13" s="77"/>
      <c r="AD13" s="77"/>
    </row>
    <row r="14" spans="1:30" x14ac:dyDescent="0.25">
      <c r="A14" s="1"/>
      <c r="B14" s="80" t="s">
        <v>91</v>
      </c>
      <c r="C14" s="81" t="s">
        <v>92</v>
      </c>
      <c r="D14" s="82" t="s">
        <v>93</v>
      </c>
      <c r="E14" s="141" t="s">
        <v>38</v>
      </c>
      <c r="F14" s="142"/>
      <c r="G14" s="85"/>
      <c r="H14" s="86"/>
      <c r="I14" s="85">
        <v>1</v>
      </c>
      <c r="J14" s="87" t="s">
        <v>96</v>
      </c>
      <c r="K14" s="87">
        <v>6</v>
      </c>
      <c r="L14" s="87" t="s">
        <v>97</v>
      </c>
      <c r="M14" s="87">
        <v>1</v>
      </c>
      <c r="N14" s="85"/>
      <c r="O14" s="86"/>
      <c r="P14" s="86">
        <v>1</v>
      </c>
      <c r="Q14" s="136" t="s">
        <v>138</v>
      </c>
      <c r="R14" s="136" t="s">
        <v>135</v>
      </c>
      <c r="S14" s="136" t="s">
        <v>139</v>
      </c>
      <c r="T14" s="136" t="s">
        <v>133</v>
      </c>
      <c r="U14" s="136"/>
      <c r="V14" s="88">
        <v>0.85699999999999998</v>
      </c>
      <c r="W14" s="81" t="s">
        <v>94</v>
      </c>
      <c r="X14" s="89" t="s">
        <v>95</v>
      </c>
      <c r="Y14" s="77"/>
      <c r="Z14" s="77"/>
      <c r="AA14" s="77"/>
      <c r="AB14" s="77"/>
      <c r="AC14" s="77"/>
      <c r="AD14" s="77"/>
    </row>
    <row r="15" spans="1:30" x14ac:dyDescent="0.25">
      <c r="A15" s="9"/>
      <c r="B15" s="22" t="s">
        <v>7</v>
      </c>
      <c r="C15" s="17"/>
      <c r="D15" s="16"/>
      <c r="E15" s="124"/>
      <c r="F15" s="107"/>
      <c r="G15" s="18"/>
      <c r="H15" s="18"/>
      <c r="I15" s="18">
        <v>2</v>
      </c>
      <c r="J15" s="17"/>
      <c r="K15" s="17"/>
      <c r="L15" s="17"/>
      <c r="M15" s="18">
        <f t="shared" ref="M15:P15" si="1">SUM(M13:M14)</f>
        <v>2</v>
      </c>
      <c r="N15" s="18"/>
      <c r="O15" s="18"/>
      <c r="P15" s="18">
        <f t="shared" si="1"/>
        <v>1</v>
      </c>
      <c r="Q15" s="114" t="s">
        <v>140</v>
      </c>
      <c r="R15" s="114" t="s">
        <v>137</v>
      </c>
      <c r="S15" s="114" t="s">
        <v>141</v>
      </c>
      <c r="T15" s="114" t="s">
        <v>134</v>
      </c>
      <c r="U15" s="114"/>
      <c r="V15" s="36">
        <v>0.81799999999999995</v>
      </c>
      <c r="W15" s="125"/>
      <c r="X15" s="114"/>
      <c r="Y15" s="77"/>
      <c r="Z15" s="77"/>
      <c r="AA15" s="77"/>
      <c r="AB15" s="77"/>
      <c r="AC15" s="77"/>
      <c r="AD15" s="77"/>
    </row>
    <row r="16" spans="1:30" x14ac:dyDescent="0.25">
      <c r="A16" s="9"/>
      <c r="B16" s="126"/>
      <c r="C16" s="127"/>
      <c r="D16" s="128"/>
      <c r="E16" s="129"/>
      <c r="F16" s="130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31"/>
      <c r="R16" s="131"/>
      <c r="S16" s="131"/>
      <c r="T16" s="131"/>
      <c r="U16" s="131"/>
      <c r="V16" s="127"/>
      <c r="W16" s="127"/>
      <c r="X16" s="132"/>
      <c r="Y16" s="77"/>
      <c r="Z16" s="77"/>
      <c r="AA16" s="77"/>
      <c r="AB16" s="77"/>
      <c r="AC16" s="77"/>
      <c r="AD16" s="77"/>
    </row>
    <row r="17" spans="1:30" x14ac:dyDescent="0.25">
      <c r="A17" s="9"/>
      <c r="B17" s="90"/>
      <c r="C17" s="38"/>
      <c r="D17" s="90"/>
      <c r="E17" s="91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37"/>
      <c r="R17" s="137"/>
      <c r="S17" s="137"/>
      <c r="T17" s="137"/>
      <c r="U17" s="137"/>
      <c r="V17" s="38"/>
      <c r="W17" s="90"/>
      <c r="X17" s="38"/>
      <c r="Y17" s="77"/>
      <c r="Z17" s="77"/>
      <c r="AA17" s="77"/>
      <c r="AB17" s="77"/>
      <c r="AC17" s="77"/>
      <c r="AD17" s="77"/>
    </row>
    <row r="18" spans="1:30" x14ac:dyDescent="0.25">
      <c r="A18" s="9"/>
      <c r="B18" s="90"/>
      <c r="C18" s="38"/>
      <c r="D18" s="90"/>
      <c r="E18" s="91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37"/>
      <c r="R18" s="137"/>
      <c r="S18" s="137"/>
      <c r="T18" s="137"/>
      <c r="U18" s="137"/>
      <c r="V18" s="38"/>
      <c r="W18" s="90"/>
      <c r="X18" s="38"/>
      <c r="Y18" s="77"/>
      <c r="Z18" s="77"/>
      <c r="AA18" s="77"/>
      <c r="AB18" s="77"/>
      <c r="AC18" s="77"/>
      <c r="AD18" s="77"/>
    </row>
    <row r="19" spans="1:30" x14ac:dyDescent="0.25">
      <c r="A19" s="9"/>
      <c r="B19" s="90"/>
      <c r="C19" s="38"/>
      <c r="D19" s="90"/>
      <c r="E19" s="91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37"/>
      <c r="R19" s="137"/>
      <c r="S19" s="137"/>
      <c r="T19" s="137"/>
      <c r="U19" s="137"/>
      <c r="V19" s="38"/>
      <c r="W19" s="90"/>
      <c r="X19" s="38"/>
      <c r="Y19" s="77"/>
      <c r="Z19" s="77"/>
      <c r="AA19" s="77"/>
      <c r="AB19" s="77"/>
      <c r="AC19" s="77"/>
      <c r="AD19" s="77"/>
    </row>
    <row r="20" spans="1:30" x14ac:dyDescent="0.25">
      <c r="A20" s="9"/>
      <c r="B20" s="90"/>
      <c r="C20" s="38"/>
      <c r="D20" s="90"/>
      <c r="E20" s="91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37"/>
      <c r="R20" s="137"/>
      <c r="S20" s="137"/>
      <c r="T20" s="137"/>
      <c r="U20" s="137"/>
      <c r="V20" s="38"/>
      <c r="W20" s="90"/>
      <c r="X20" s="38"/>
      <c r="Y20" s="77"/>
      <c r="Z20" s="77"/>
      <c r="AA20" s="77"/>
      <c r="AB20" s="77"/>
      <c r="AC20" s="77"/>
      <c r="AD20" s="77"/>
    </row>
    <row r="21" spans="1:30" x14ac:dyDescent="0.25">
      <c r="A21" s="9"/>
      <c r="B21" s="90"/>
      <c r="C21" s="38"/>
      <c r="D21" s="90"/>
      <c r="E21" s="91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37"/>
      <c r="R21" s="137"/>
      <c r="S21" s="137"/>
      <c r="T21" s="137"/>
      <c r="U21" s="137"/>
      <c r="V21" s="38"/>
      <c r="W21" s="90"/>
      <c r="X21" s="38"/>
      <c r="Y21" s="77"/>
      <c r="Z21" s="77"/>
      <c r="AA21" s="77"/>
      <c r="AB21" s="77"/>
      <c r="AC21" s="77"/>
      <c r="AD21" s="77"/>
    </row>
    <row r="22" spans="1:30" x14ac:dyDescent="0.25">
      <c r="A22" s="9"/>
      <c r="B22" s="90"/>
      <c r="C22" s="38"/>
      <c r="D22" s="90"/>
      <c r="E22" s="91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37"/>
      <c r="R22" s="137"/>
      <c r="S22" s="137"/>
      <c r="T22" s="137"/>
      <c r="U22" s="137"/>
      <c r="V22" s="38"/>
      <c r="W22" s="90"/>
      <c r="X22" s="38"/>
      <c r="Y22" s="77"/>
      <c r="Z22" s="77"/>
      <c r="AA22" s="77"/>
      <c r="AB22" s="77"/>
      <c r="AC22" s="77"/>
      <c r="AD22" s="77"/>
    </row>
    <row r="23" spans="1:30" x14ac:dyDescent="0.25">
      <c r="A23" s="9"/>
      <c r="B23" s="90"/>
      <c r="C23" s="38"/>
      <c r="D23" s="90"/>
      <c r="E23" s="91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37"/>
      <c r="R23" s="137"/>
      <c r="S23" s="137"/>
      <c r="T23" s="137"/>
      <c r="U23" s="137"/>
      <c r="V23" s="38"/>
      <c r="W23" s="90"/>
      <c r="X23" s="38"/>
      <c r="Y23" s="77"/>
      <c r="Z23" s="77"/>
      <c r="AA23" s="77"/>
      <c r="AB23" s="77"/>
      <c r="AC23" s="77"/>
      <c r="AD23" s="77"/>
    </row>
    <row r="24" spans="1:30" x14ac:dyDescent="0.25">
      <c r="A24" s="9"/>
      <c r="B24" s="90"/>
      <c r="C24" s="38"/>
      <c r="D24" s="90"/>
      <c r="E24" s="91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37"/>
      <c r="R24" s="137"/>
      <c r="S24" s="137"/>
      <c r="T24" s="137"/>
      <c r="U24" s="137"/>
      <c r="V24" s="38"/>
      <c r="W24" s="90"/>
      <c r="X24" s="38"/>
      <c r="Y24" s="77"/>
      <c r="Z24" s="77"/>
      <c r="AA24" s="77"/>
      <c r="AB24" s="77"/>
      <c r="AC24" s="77"/>
      <c r="AD24" s="77"/>
    </row>
    <row r="25" spans="1:30" x14ac:dyDescent="0.25">
      <c r="A25" s="9"/>
      <c r="B25" s="90"/>
      <c r="C25" s="38"/>
      <c r="D25" s="90"/>
      <c r="E25" s="91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37"/>
      <c r="R25" s="137"/>
      <c r="S25" s="137"/>
      <c r="T25" s="137"/>
      <c r="U25" s="137"/>
      <c r="V25" s="38"/>
      <c r="W25" s="90"/>
      <c r="X25" s="38"/>
      <c r="Y25" s="77"/>
      <c r="Z25" s="77"/>
      <c r="AA25" s="77"/>
      <c r="AB25" s="77"/>
      <c r="AC25" s="77"/>
      <c r="AD25" s="77"/>
    </row>
    <row r="26" spans="1:30" x14ac:dyDescent="0.25">
      <c r="A26" s="9"/>
      <c r="B26" s="90"/>
      <c r="C26" s="38"/>
      <c r="D26" s="90"/>
      <c r="E26" s="91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37"/>
      <c r="R26" s="137"/>
      <c r="S26" s="137"/>
      <c r="T26" s="137"/>
      <c r="U26" s="137"/>
      <c r="V26" s="38"/>
      <c r="W26" s="90"/>
      <c r="X26" s="38"/>
      <c r="Y26" s="77"/>
      <c r="Z26" s="77"/>
      <c r="AA26" s="77"/>
      <c r="AB26" s="77"/>
      <c r="AC26" s="77"/>
      <c r="AD26" s="77"/>
    </row>
    <row r="27" spans="1:30" x14ac:dyDescent="0.25">
      <c r="A27" s="9"/>
      <c r="B27" s="38"/>
      <c r="C27" s="38"/>
      <c r="D27" s="90"/>
      <c r="E27" s="92"/>
      <c r="F27" s="90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37"/>
      <c r="R27" s="137"/>
      <c r="S27" s="137"/>
      <c r="T27" s="137"/>
      <c r="U27" s="137"/>
      <c r="V27" s="38"/>
      <c r="W27" s="90"/>
      <c r="X27" s="38"/>
      <c r="Y27" s="77"/>
      <c r="Z27" s="77"/>
      <c r="AA27" s="77"/>
      <c r="AB27" s="77"/>
      <c r="AC27" s="77"/>
      <c r="AD27" s="77"/>
    </row>
    <row r="28" spans="1:30" x14ac:dyDescent="0.25">
      <c r="A28" s="9"/>
      <c r="B28" s="38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38"/>
      <c r="R28" s="138"/>
      <c r="S28" s="138"/>
      <c r="T28" s="138"/>
      <c r="U28" s="138"/>
      <c r="V28" s="90"/>
      <c r="W28" s="90"/>
      <c r="X28" s="90"/>
      <c r="Y28" s="77"/>
      <c r="Z28" s="77"/>
      <c r="AA28" s="77"/>
      <c r="AB28" s="77"/>
      <c r="AC28" s="77"/>
      <c r="AD28" s="77"/>
    </row>
    <row r="29" spans="1:30" x14ac:dyDescent="0.25">
      <c r="A29" s="9"/>
      <c r="B29" s="38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138"/>
      <c r="R29" s="138"/>
      <c r="S29" s="138"/>
      <c r="T29" s="138"/>
      <c r="U29" s="138"/>
      <c r="V29" s="90"/>
      <c r="W29" s="90"/>
      <c r="X29" s="90"/>
      <c r="Y29" s="77"/>
      <c r="Z29" s="77"/>
      <c r="AA29" s="77"/>
      <c r="AB29" s="77"/>
      <c r="AC29" s="77"/>
      <c r="AD29" s="77"/>
    </row>
    <row r="30" spans="1:30" x14ac:dyDescent="0.25">
      <c r="A30" s="9"/>
      <c r="B30" s="38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138"/>
      <c r="R30" s="138"/>
      <c r="S30" s="138"/>
      <c r="T30" s="138"/>
      <c r="U30" s="138"/>
      <c r="V30" s="90"/>
      <c r="W30" s="90"/>
      <c r="X30" s="90"/>
      <c r="Y30" s="77"/>
      <c r="Z30" s="77"/>
      <c r="AA30" s="77"/>
      <c r="AB30" s="77"/>
      <c r="AC30" s="77"/>
      <c r="AD30" s="77"/>
    </row>
    <row r="31" spans="1:30" x14ac:dyDescent="0.25">
      <c r="A31" s="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138"/>
      <c r="R31" s="138"/>
      <c r="S31" s="138"/>
      <c r="T31" s="138"/>
      <c r="U31" s="138"/>
      <c r="V31" s="90"/>
      <c r="W31" s="90"/>
      <c r="X31" s="90"/>
      <c r="Y31" s="77"/>
      <c r="Z31" s="77"/>
      <c r="AA31" s="77"/>
      <c r="AB31" s="77"/>
      <c r="AC31" s="77"/>
      <c r="AD31" s="77"/>
    </row>
    <row r="32" spans="1:30" x14ac:dyDescent="0.25">
      <c r="A32" s="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138"/>
      <c r="R32" s="138"/>
      <c r="S32" s="138"/>
      <c r="T32" s="138"/>
      <c r="U32" s="138"/>
      <c r="V32" s="90"/>
      <c r="W32" s="90"/>
      <c r="X32" s="90"/>
      <c r="Y32" s="77"/>
      <c r="Z32" s="77"/>
      <c r="AA32" s="77"/>
      <c r="AB32" s="77"/>
      <c r="AC32" s="77"/>
      <c r="AD32" s="77"/>
    </row>
    <row r="33" spans="1:30" x14ac:dyDescent="0.25">
      <c r="A33" s="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138"/>
      <c r="R33" s="138"/>
      <c r="S33" s="138"/>
      <c r="T33" s="138"/>
      <c r="U33" s="138"/>
      <c r="V33" s="90"/>
      <c r="W33" s="90"/>
      <c r="X33" s="90"/>
      <c r="Y33" s="77"/>
      <c r="Z33" s="77"/>
      <c r="AA33" s="77"/>
      <c r="AB33" s="77"/>
      <c r="AC33" s="77"/>
      <c r="AD33" s="77"/>
    </row>
    <row r="34" spans="1:30" x14ac:dyDescent="0.25">
      <c r="A34" s="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138"/>
      <c r="R34" s="138"/>
      <c r="S34" s="138"/>
      <c r="T34" s="138"/>
      <c r="U34" s="138"/>
      <c r="V34" s="90"/>
      <c r="W34" s="90"/>
      <c r="X34" s="90"/>
      <c r="Y34" s="77"/>
      <c r="Z34" s="77"/>
      <c r="AA34" s="77"/>
      <c r="AB34" s="77"/>
      <c r="AC34" s="77"/>
      <c r="AD34" s="77"/>
    </row>
    <row r="35" spans="1:30" x14ac:dyDescent="0.25">
      <c r="A35" s="9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138"/>
      <c r="R35" s="138"/>
      <c r="S35" s="138"/>
      <c r="T35" s="138"/>
      <c r="U35" s="138"/>
      <c r="V35" s="90"/>
      <c r="W35" s="90"/>
      <c r="X35" s="90"/>
      <c r="Y35" s="77"/>
      <c r="Z35" s="77"/>
      <c r="AA35" s="77"/>
      <c r="AB35" s="77"/>
      <c r="AC35" s="77"/>
      <c r="AD35" s="77"/>
    </row>
    <row r="36" spans="1:30" x14ac:dyDescent="0.25">
      <c r="A36" s="9"/>
      <c r="B36" s="90"/>
      <c r="C36" s="38"/>
      <c r="D36" s="90"/>
      <c r="E36" s="91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37"/>
      <c r="R36" s="137"/>
      <c r="S36" s="137"/>
      <c r="T36" s="137"/>
      <c r="U36" s="137"/>
      <c r="V36" s="38"/>
      <c r="W36" s="90"/>
      <c r="X36" s="38"/>
      <c r="Y36" s="77"/>
      <c r="Z36" s="77"/>
      <c r="AA36" s="77"/>
      <c r="AB36" s="77"/>
      <c r="AC36" s="77"/>
      <c r="AD36" s="77"/>
    </row>
    <row r="37" spans="1:30" x14ac:dyDescent="0.25">
      <c r="A37" s="9"/>
      <c r="B37" s="90"/>
      <c r="C37" s="38"/>
      <c r="D37" s="90"/>
      <c r="E37" s="91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37"/>
      <c r="R37" s="137"/>
      <c r="S37" s="137"/>
      <c r="T37" s="137"/>
      <c r="U37" s="137"/>
      <c r="V37" s="38"/>
      <c r="W37" s="90"/>
      <c r="X37" s="38"/>
      <c r="Y37" s="77"/>
      <c r="Z37" s="77"/>
      <c r="AA37" s="77"/>
      <c r="AB37" s="77"/>
      <c r="AC37" s="77"/>
      <c r="AD37" s="77"/>
    </row>
    <row r="38" spans="1:30" x14ac:dyDescent="0.25">
      <c r="A38" s="9"/>
      <c r="B38" s="90"/>
      <c r="C38" s="38"/>
      <c r="D38" s="90"/>
      <c r="E38" s="91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37"/>
      <c r="R38" s="137"/>
      <c r="S38" s="137"/>
      <c r="T38" s="137"/>
      <c r="U38" s="137"/>
      <c r="V38" s="38"/>
      <c r="W38" s="93"/>
      <c r="X38" s="38"/>
      <c r="Y38" s="77"/>
      <c r="Z38" s="77"/>
      <c r="AA38" s="77"/>
      <c r="AB38" s="77"/>
      <c r="AC38" s="77"/>
      <c r="AD38" s="77"/>
    </row>
    <row r="39" spans="1:30" x14ac:dyDescent="0.25">
      <c r="A39" s="9"/>
      <c r="B39" s="90"/>
      <c r="C39" s="38"/>
      <c r="D39" s="90"/>
      <c r="E39" s="91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37"/>
      <c r="R39" s="137"/>
      <c r="S39" s="137"/>
      <c r="T39" s="137"/>
      <c r="U39" s="137"/>
      <c r="V39" s="38"/>
      <c r="W39" s="38"/>
      <c r="X39" s="38"/>
      <c r="Y39" s="77"/>
      <c r="Z39" s="77"/>
      <c r="AA39" s="77"/>
      <c r="AB39" s="77"/>
      <c r="AC39" s="77"/>
      <c r="AD39" s="77"/>
    </row>
    <row r="40" spans="1:30" x14ac:dyDescent="0.25">
      <c r="A40" s="9"/>
      <c r="B40" s="90"/>
      <c r="C40" s="38"/>
      <c r="D40" s="90"/>
      <c r="E40" s="91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37"/>
      <c r="R40" s="137"/>
      <c r="S40" s="137"/>
      <c r="T40" s="137"/>
      <c r="U40" s="137"/>
      <c r="V40" s="38"/>
      <c r="W40" s="94"/>
      <c r="X40" s="38"/>
      <c r="Y40" s="77"/>
      <c r="Z40" s="77"/>
      <c r="AA40" s="77"/>
      <c r="AB40" s="77"/>
      <c r="AC40" s="77"/>
      <c r="AD40" s="77"/>
    </row>
    <row r="41" spans="1:30" x14ac:dyDescent="0.25">
      <c r="A41" s="9"/>
      <c r="B41" s="90"/>
      <c r="C41" s="38"/>
      <c r="D41" s="90"/>
      <c r="E41" s="91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37"/>
      <c r="R41" s="137"/>
      <c r="S41" s="137"/>
      <c r="T41" s="137"/>
      <c r="U41" s="137"/>
      <c r="V41" s="38"/>
      <c r="W41" s="90"/>
      <c r="X41" s="38"/>
      <c r="Y41" s="77"/>
      <c r="Z41" s="77"/>
      <c r="AA41" s="77"/>
      <c r="AB41" s="77"/>
      <c r="AC41" s="77"/>
      <c r="AD41" s="77"/>
    </row>
    <row r="42" spans="1:30" x14ac:dyDescent="0.25">
      <c r="A42" s="9"/>
      <c r="B42" s="90"/>
      <c r="C42" s="38"/>
      <c r="D42" s="90"/>
      <c r="E42" s="91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37"/>
      <c r="R42" s="137"/>
      <c r="S42" s="137"/>
      <c r="T42" s="137"/>
      <c r="U42" s="137"/>
      <c r="V42" s="38"/>
      <c r="W42" s="90"/>
      <c r="X42" s="38"/>
      <c r="Y42" s="77"/>
      <c r="Z42" s="77"/>
      <c r="AA42" s="77"/>
      <c r="AB42" s="77"/>
      <c r="AC42" s="77"/>
      <c r="AD42" s="77"/>
    </row>
    <row r="43" spans="1:30" x14ac:dyDescent="0.25">
      <c r="A43" s="9"/>
      <c r="B43" s="90"/>
      <c r="C43" s="38"/>
      <c r="D43" s="90"/>
      <c r="E43" s="91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37"/>
      <c r="R43" s="137"/>
      <c r="S43" s="137"/>
      <c r="T43" s="137"/>
      <c r="U43" s="137"/>
      <c r="V43" s="38"/>
      <c r="W43" s="90"/>
      <c r="X43" s="38"/>
      <c r="Y43" s="77"/>
      <c r="Z43" s="77"/>
      <c r="AA43" s="77"/>
      <c r="AB43" s="77"/>
      <c r="AC43" s="77"/>
      <c r="AD43" s="77"/>
    </row>
    <row r="44" spans="1:30" x14ac:dyDescent="0.25">
      <c r="A44" s="9"/>
      <c r="B44" s="90"/>
      <c r="C44" s="38"/>
      <c r="D44" s="90"/>
      <c r="E44" s="91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37"/>
      <c r="R44" s="137"/>
      <c r="S44" s="137"/>
      <c r="T44" s="137"/>
      <c r="U44" s="137"/>
      <c r="V44" s="38"/>
      <c r="W44" s="90"/>
      <c r="X44" s="38"/>
      <c r="Y44" s="77"/>
      <c r="Z44" s="77"/>
      <c r="AA44" s="77"/>
      <c r="AB44" s="77"/>
      <c r="AC44" s="77"/>
      <c r="AD44" s="77"/>
    </row>
    <row r="45" spans="1:30" x14ac:dyDescent="0.25">
      <c r="A45" s="9"/>
      <c r="B45" s="90"/>
      <c r="C45" s="38"/>
      <c r="D45" s="90"/>
      <c r="E45" s="91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37"/>
      <c r="R45" s="137"/>
      <c r="S45" s="137"/>
      <c r="T45" s="137"/>
      <c r="U45" s="137"/>
      <c r="V45" s="38"/>
      <c r="W45" s="90"/>
      <c r="X45" s="38"/>
      <c r="Y45" s="77"/>
      <c r="Z45" s="77"/>
      <c r="AA45" s="77"/>
      <c r="AB45" s="77"/>
      <c r="AC45" s="77"/>
      <c r="AD45" s="77"/>
    </row>
    <row r="46" spans="1:30" x14ac:dyDescent="0.25">
      <c r="A46" s="9"/>
      <c r="B46" s="90"/>
      <c r="C46" s="38"/>
      <c r="D46" s="90"/>
      <c r="E46" s="91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37"/>
      <c r="R46" s="137"/>
      <c r="S46" s="137"/>
      <c r="T46" s="137"/>
      <c r="U46" s="137"/>
      <c r="V46" s="38"/>
      <c r="W46" s="90"/>
      <c r="X46" s="38"/>
      <c r="Y46" s="77"/>
      <c r="Z46" s="77"/>
      <c r="AA46" s="77"/>
      <c r="AB46" s="77"/>
      <c r="AC46" s="77"/>
      <c r="AD46" s="77"/>
    </row>
    <row r="47" spans="1:30" x14ac:dyDescent="0.25">
      <c r="A47" s="9"/>
      <c r="B47" s="90"/>
      <c r="C47" s="38"/>
      <c r="D47" s="90"/>
      <c r="E47" s="91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37"/>
      <c r="R47" s="137"/>
      <c r="S47" s="137"/>
      <c r="T47" s="137"/>
      <c r="U47" s="137"/>
      <c r="V47" s="38"/>
      <c r="W47" s="90"/>
      <c r="X47" s="38"/>
      <c r="Y47" s="77"/>
      <c r="Z47" s="77"/>
      <c r="AA47" s="77"/>
      <c r="AB47" s="77"/>
      <c r="AC47" s="77"/>
      <c r="AD47" s="77"/>
    </row>
    <row r="48" spans="1:30" x14ac:dyDescent="0.25">
      <c r="A48" s="9"/>
      <c r="B48" s="90"/>
      <c r="C48" s="38"/>
      <c r="D48" s="90"/>
      <c r="E48" s="90"/>
      <c r="F48" s="23"/>
      <c r="G48" s="38"/>
      <c r="H48" s="41"/>
      <c r="I48" s="38"/>
      <c r="J48" s="23"/>
      <c r="K48" s="23"/>
      <c r="L48" s="23"/>
      <c r="M48" s="23"/>
      <c r="N48" s="61"/>
      <c r="O48" s="61"/>
      <c r="P48" s="23"/>
      <c r="Q48" s="139"/>
      <c r="R48" s="139"/>
      <c r="S48" s="139"/>
      <c r="T48" s="139"/>
      <c r="U48" s="139"/>
      <c r="V48" s="23"/>
      <c r="W48" s="90"/>
      <c r="X48" s="23"/>
      <c r="Y48" s="77"/>
      <c r="Z48" s="77"/>
      <c r="AA48" s="77"/>
      <c r="AB48" s="77"/>
      <c r="AC48" s="77"/>
      <c r="AD48" s="77"/>
    </row>
    <row r="49" spans="1:30" x14ac:dyDescent="0.25">
      <c r="A49" s="9"/>
      <c r="B49" s="90"/>
      <c r="C49" s="38"/>
      <c r="D49" s="90"/>
      <c r="E49" s="90"/>
      <c r="F49" s="23"/>
      <c r="G49" s="38"/>
      <c r="H49" s="41"/>
      <c r="I49" s="38"/>
      <c r="J49" s="23"/>
      <c r="K49" s="23"/>
      <c r="L49" s="23"/>
      <c r="M49" s="23"/>
      <c r="N49" s="61"/>
      <c r="O49" s="61"/>
      <c r="P49" s="23"/>
      <c r="Q49" s="139"/>
      <c r="R49" s="139"/>
      <c r="S49" s="139"/>
      <c r="T49" s="139"/>
      <c r="U49" s="139"/>
      <c r="V49" s="23"/>
      <c r="W49" s="90"/>
      <c r="X49" s="23"/>
      <c r="Y49" s="77"/>
      <c r="Z49" s="77"/>
      <c r="AA49" s="77"/>
      <c r="AB49" s="77"/>
      <c r="AC49" s="77"/>
      <c r="AD49" s="77"/>
    </row>
    <row r="50" spans="1:30" x14ac:dyDescent="0.25">
      <c r="A50" s="9"/>
      <c r="B50" s="90"/>
      <c r="C50" s="38"/>
      <c r="D50" s="90"/>
      <c r="E50" s="90"/>
      <c r="F50" s="23"/>
      <c r="G50" s="38"/>
      <c r="H50" s="41"/>
      <c r="I50" s="38"/>
      <c r="J50" s="23"/>
      <c r="K50" s="23"/>
      <c r="L50" s="23"/>
      <c r="M50" s="23"/>
      <c r="N50" s="61"/>
      <c r="O50" s="61"/>
      <c r="P50" s="23"/>
      <c r="Q50" s="139"/>
      <c r="R50" s="139"/>
      <c r="S50" s="139"/>
      <c r="T50" s="139"/>
      <c r="U50" s="139"/>
      <c r="V50" s="23"/>
      <c r="W50" s="90"/>
      <c r="X50" s="23"/>
      <c r="Y50" s="77"/>
      <c r="Z50" s="77"/>
      <c r="AA50" s="77"/>
      <c r="AB50" s="77"/>
      <c r="AC50" s="77"/>
      <c r="AD50" s="77"/>
    </row>
    <row r="51" spans="1:30" x14ac:dyDescent="0.25">
      <c r="A51" s="9"/>
      <c r="B51" s="90"/>
      <c r="C51" s="38"/>
      <c r="D51" s="90"/>
      <c r="E51" s="90"/>
      <c r="F51" s="23"/>
      <c r="G51" s="38"/>
      <c r="H51" s="41"/>
      <c r="I51" s="38"/>
      <c r="J51" s="23"/>
      <c r="K51" s="23"/>
      <c r="L51" s="23"/>
      <c r="M51" s="23"/>
      <c r="N51" s="61"/>
      <c r="O51" s="61"/>
      <c r="P51" s="23"/>
      <c r="Q51" s="139"/>
      <c r="R51" s="139"/>
      <c r="S51" s="139"/>
      <c r="T51" s="139"/>
      <c r="U51" s="139"/>
      <c r="V51" s="23"/>
      <c r="W51" s="90"/>
      <c r="X51" s="23"/>
      <c r="Y51" s="77"/>
      <c r="Z51" s="77"/>
      <c r="AA51" s="77"/>
      <c r="AB51" s="77"/>
      <c r="AC51" s="77"/>
      <c r="AD51" s="77"/>
    </row>
    <row r="52" spans="1:30" x14ac:dyDescent="0.25">
      <c r="A52" s="9"/>
      <c r="B52" s="90"/>
      <c r="C52" s="38"/>
      <c r="D52" s="90"/>
      <c r="E52" s="90"/>
      <c r="F52" s="23"/>
      <c r="G52" s="38"/>
      <c r="H52" s="41"/>
      <c r="I52" s="38"/>
      <c r="J52" s="23"/>
      <c r="K52" s="23"/>
      <c r="L52" s="23"/>
      <c r="M52" s="23"/>
      <c r="N52" s="61"/>
      <c r="O52" s="61"/>
      <c r="P52" s="23"/>
      <c r="Q52" s="139"/>
      <c r="R52" s="139"/>
      <c r="S52" s="139"/>
      <c r="T52" s="139"/>
      <c r="U52" s="139"/>
      <c r="V52" s="23"/>
      <c r="W52" s="90"/>
      <c r="X52" s="23"/>
      <c r="Y52" s="77"/>
      <c r="Z52" s="77"/>
      <c r="AA52" s="77"/>
      <c r="AB52" s="77"/>
      <c r="AC52" s="77"/>
      <c r="AD52" s="77"/>
    </row>
    <row r="53" spans="1:30" x14ac:dyDescent="0.25">
      <c r="A53" s="9"/>
      <c r="B53" s="90"/>
      <c r="C53" s="38"/>
      <c r="D53" s="90"/>
      <c r="E53" s="90"/>
      <c r="F53" s="23"/>
      <c r="G53" s="38"/>
      <c r="H53" s="41"/>
      <c r="I53" s="38"/>
      <c r="J53" s="23"/>
      <c r="K53" s="23"/>
      <c r="L53" s="23"/>
      <c r="M53" s="23"/>
      <c r="N53" s="61"/>
      <c r="O53" s="61"/>
      <c r="P53" s="23"/>
      <c r="Q53" s="139"/>
      <c r="R53" s="139"/>
      <c r="S53" s="139"/>
      <c r="T53" s="139"/>
      <c r="U53" s="139"/>
      <c r="V53" s="23"/>
      <c r="W53" s="90"/>
      <c r="X53" s="23"/>
      <c r="Y53" s="77"/>
      <c r="Z53" s="77"/>
      <c r="AA53" s="77"/>
      <c r="AB53" s="77"/>
      <c r="AC53" s="77"/>
      <c r="AD53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7"/>
  <sheetViews>
    <sheetView zoomScale="93" zoomScaleNormal="93" workbookViewId="0"/>
  </sheetViews>
  <sheetFormatPr defaultRowHeight="15" x14ac:dyDescent="0.25"/>
  <cols>
    <col min="1" max="1" width="0.7109375" style="179" customWidth="1"/>
    <col min="2" max="2" width="8.28515625" style="205" customWidth="1"/>
    <col min="3" max="3" width="13.85546875" style="206" customWidth="1"/>
    <col min="4" max="4" width="5.85546875" style="205" customWidth="1"/>
    <col min="5" max="7" width="5.7109375" style="206" customWidth="1"/>
    <col min="8" max="8" width="10.7109375" style="206" customWidth="1"/>
    <col min="9" max="9" width="0.5703125" style="206" customWidth="1"/>
    <col min="10" max="12" width="5.7109375" style="206" customWidth="1"/>
    <col min="13" max="13" width="10.7109375" style="206" customWidth="1"/>
    <col min="14" max="16" width="5.7109375" style="206" customWidth="1"/>
    <col min="17" max="17" width="10.5703125" style="206" customWidth="1"/>
    <col min="18" max="20" width="6.28515625" style="207" customWidth="1"/>
    <col min="21" max="23" width="3.7109375" style="179" customWidth="1"/>
    <col min="24" max="24" width="0.5703125" style="206" customWidth="1"/>
    <col min="25" max="28" width="16.7109375" style="179" customWidth="1"/>
    <col min="29" max="29" width="14.7109375" style="179" customWidth="1"/>
    <col min="30" max="30" width="15.28515625" style="179" customWidth="1"/>
    <col min="31" max="31" width="16.5703125" style="179" customWidth="1"/>
    <col min="32" max="32" width="37.85546875" style="179" customWidth="1"/>
    <col min="33" max="33" width="24.28515625" style="179" customWidth="1"/>
    <col min="34" max="34" width="9.140625" style="179"/>
    <col min="35" max="16384" width="9.140625" style="180"/>
  </cols>
  <sheetData>
    <row r="1" spans="1:34" s="154" customFormat="1" ht="23.1" customHeight="1" x14ac:dyDescent="0.3">
      <c r="A1" s="143"/>
      <c r="B1" s="144" t="s">
        <v>157</v>
      </c>
      <c r="C1" s="145"/>
      <c r="D1" s="146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7"/>
      <c r="S1" s="147"/>
      <c r="T1" s="147"/>
      <c r="U1" s="146"/>
      <c r="V1" s="146"/>
      <c r="W1" s="146"/>
      <c r="X1" s="148"/>
      <c r="Y1" s="149"/>
      <c r="Z1" s="149"/>
      <c r="AA1" s="149"/>
      <c r="AB1" s="149"/>
      <c r="AC1" s="150"/>
      <c r="AD1" s="151"/>
      <c r="AE1" s="152"/>
      <c r="AF1" s="152"/>
      <c r="AG1" s="152"/>
      <c r="AH1" s="153"/>
    </row>
    <row r="2" spans="1:34" s="165" customFormat="1" ht="20.100000000000001" customHeight="1" x14ac:dyDescent="0.25">
      <c r="A2" s="155"/>
      <c r="B2" s="156" t="s">
        <v>34</v>
      </c>
      <c r="C2" s="157"/>
      <c r="D2" s="158" t="s">
        <v>106</v>
      </c>
      <c r="E2" s="159"/>
      <c r="F2" s="160"/>
      <c r="G2" s="157"/>
      <c r="H2" s="160"/>
      <c r="I2" s="160"/>
      <c r="J2" s="157"/>
      <c r="K2" s="160"/>
      <c r="L2" s="157"/>
      <c r="M2" s="160"/>
      <c r="N2" s="160"/>
      <c r="O2" s="157"/>
      <c r="P2" s="160"/>
      <c r="Q2" s="159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61"/>
      <c r="AD2" s="162"/>
      <c r="AE2" s="163"/>
      <c r="AF2" s="163"/>
      <c r="AG2" s="163"/>
      <c r="AH2" s="164"/>
    </row>
    <row r="3" spans="1:34" s="175" customFormat="1" ht="15" customHeight="1" x14ac:dyDescent="0.25">
      <c r="A3" s="166"/>
      <c r="B3" s="29" t="s">
        <v>158</v>
      </c>
      <c r="C3" s="167" t="s">
        <v>13</v>
      </c>
      <c r="D3" s="168"/>
      <c r="E3" s="169"/>
      <c r="F3" s="168"/>
      <c r="G3" s="168"/>
      <c r="H3" s="73"/>
      <c r="I3" s="170"/>
      <c r="J3" s="171" t="s">
        <v>15</v>
      </c>
      <c r="K3" s="72"/>
      <c r="L3" s="168"/>
      <c r="M3" s="73"/>
      <c r="N3" s="171" t="s">
        <v>16</v>
      </c>
      <c r="O3" s="72"/>
      <c r="P3" s="17"/>
      <c r="Q3" s="73"/>
      <c r="R3" s="172" t="s">
        <v>122</v>
      </c>
      <c r="S3" s="168"/>
      <c r="T3" s="22"/>
      <c r="U3" s="173" t="s">
        <v>159</v>
      </c>
      <c r="V3" s="168"/>
      <c r="W3" s="73"/>
      <c r="X3" s="170"/>
      <c r="Y3" s="167" t="s">
        <v>160</v>
      </c>
      <c r="Z3" s="168"/>
      <c r="AA3" s="168"/>
      <c r="AB3" s="168"/>
      <c r="AC3" s="150"/>
      <c r="AD3" s="151"/>
      <c r="AE3" s="152"/>
      <c r="AF3" s="152"/>
      <c r="AG3" s="152"/>
      <c r="AH3" s="174"/>
    </row>
    <row r="4" spans="1:34" ht="15" customHeight="1" x14ac:dyDescent="0.25">
      <c r="A4" s="166"/>
      <c r="B4" s="18" t="s">
        <v>0</v>
      </c>
      <c r="C4" s="18" t="s">
        <v>1</v>
      </c>
      <c r="D4" s="18" t="s">
        <v>4</v>
      </c>
      <c r="E4" s="18" t="s">
        <v>85</v>
      </c>
      <c r="F4" s="18" t="s">
        <v>80</v>
      </c>
      <c r="G4" s="15" t="s">
        <v>32</v>
      </c>
      <c r="H4" s="18" t="s">
        <v>161</v>
      </c>
      <c r="I4" s="28"/>
      <c r="J4" s="18" t="s">
        <v>85</v>
      </c>
      <c r="K4" s="18" t="s">
        <v>80</v>
      </c>
      <c r="L4" s="176" t="s">
        <v>32</v>
      </c>
      <c r="M4" s="18" t="s">
        <v>161</v>
      </c>
      <c r="N4" s="18" t="s">
        <v>85</v>
      </c>
      <c r="O4" s="18" t="s">
        <v>80</v>
      </c>
      <c r="P4" s="18" t="s">
        <v>32</v>
      </c>
      <c r="Q4" s="18" t="s">
        <v>161</v>
      </c>
      <c r="R4" s="74" t="s">
        <v>23</v>
      </c>
      <c r="S4" s="72" t="s">
        <v>24</v>
      </c>
      <c r="T4" s="73" t="s">
        <v>129</v>
      </c>
      <c r="U4" s="15">
        <v>1</v>
      </c>
      <c r="V4" s="17">
        <v>2</v>
      </c>
      <c r="W4" s="18">
        <v>3</v>
      </c>
      <c r="X4" s="28"/>
      <c r="Y4" s="16" t="s">
        <v>162</v>
      </c>
      <c r="Z4" s="177" t="s">
        <v>163</v>
      </c>
      <c r="AA4" s="177" t="s">
        <v>164</v>
      </c>
      <c r="AB4" s="178" t="s">
        <v>165</v>
      </c>
      <c r="AC4" s="150"/>
      <c r="AD4" s="151"/>
      <c r="AE4" s="152"/>
      <c r="AF4" s="152"/>
      <c r="AG4" s="152"/>
    </row>
    <row r="5" spans="1:34" ht="15" customHeight="1" x14ac:dyDescent="0.25">
      <c r="A5" s="166"/>
      <c r="B5" s="31">
        <v>2016</v>
      </c>
      <c r="C5" s="33" t="s">
        <v>72</v>
      </c>
      <c r="D5" s="29" t="s">
        <v>42</v>
      </c>
      <c r="E5" s="29">
        <v>28</v>
      </c>
      <c r="F5" s="29">
        <v>21</v>
      </c>
      <c r="G5" s="29">
        <v>7</v>
      </c>
      <c r="H5" s="32">
        <f>PRODUCT(F5/E5)</f>
        <v>0.75</v>
      </c>
      <c r="I5" s="28"/>
      <c r="J5" s="29">
        <v>9</v>
      </c>
      <c r="K5" s="29">
        <v>5</v>
      </c>
      <c r="L5" s="29">
        <v>4</v>
      </c>
      <c r="M5" s="32">
        <f>PRODUCT(K5/J5)</f>
        <v>0.55555555555555558</v>
      </c>
      <c r="N5" s="29"/>
      <c r="O5" s="29"/>
      <c r="P5" s="29"/>
      <c r="Q5" s="29"/>
      <c r="R5" s="31"/>
      <c r="S5" s="29"/>
      <c r="T5" s="30"/>
      <c r="U5" s="30"/>
      <c r="V5" s="31"/>
      <c r="W5" s="29"/>
      <c r="X5" s="28"/>
      <c r="Y5" s="33" t="s">
        <v>166</v>
      </c>
      <c r="Z5" s="33" t="s">
        <v>167</v>
      </c>
      <c r="AA5" s="33" t="s">
        <v>168</v>
      </c>
      <c r="AB5" s="10"/>
      <c r="AC5" s="150"/>
      <c r="AD5" s="151"/>
      <c r="AE5" s="152"/>
      <c r="AF5" s="152"/>
      <c r="AG5" s="152"/>
    </row>
    <row r="6" spans="1:34" ht="15" customHeight="1" x14ac:dyDescent="0.25">
      <c r="A6" s="166"/>
      <c r="B6" s="31">
        <v>2017</v>
      </c>
      <c r="C6" s="33" t="s">
        <v>72</v>
      </c>
      <c r="D6" s="29" t="s">
        <v>42</v>
      </c>
      <c r="E6" s="29">
        <v>31</v>
      </c>
      <c r="F6" s="29">
        <v>25</v>
      </c>
      <c r="G6" s="29">
        <v>6</v>
      </c>
      <c r="H6" s="32">
        <f>PRODUCT(F6/E6)</f>
        <v>0.80645161290322576</v>
      </c>
      <c r="I6" s="28"/>
      <c r="J6" s="29">
        <v>11</v>
      </c>
      <c r="K6" s="29">
        <v>6</v>
      </c>
      <c r="L6" s="29">
        <v>5</v>
      </c>
      <c r="M6" s="32">
        <f>PRODUCT(K6/J6)</f>
        <v>0.54545454545454541</v>
      </c>
      <c r="N6" s="29"/>
      <c r="O6" s="29"/>
      <c r="P6" s="29"/>
      <c r="Q6" s="29"/>
      <c r="R6" s="31"/>
      <c r="S6" s="29"/>
      <c r="T6" s="30"/>
      <c r="U6" s="30"/>
      <c r="V6" s="31"/>
      <c r="W6" s="29"/>
      <c r="X6" s="28"/>
      <c r="Y6" s="33" t="s">
        <v>169</v>
      </c>
      <c r="Z6" s="33" t="s">
        <v>170</v>
      </c>
      <c r="AA6" s="33" t="s">
        <v>171</v>
      </c>
      <c r="AB6" s="10"/>
      <c r="AC6" s="150"/>
      <c r="AD6" s="151"/>
      <c r="AE6" s="152"/>
      <c r="AF6" s="152"/>
      <c r="AG6" s="152"/>
    </row>
    <row r="7" spans="1:34" ht="15" customHeight="1" x14ac:dyDescent="0.25">
      <c r="A7" s="166"/>
      <c r="B7" s="31">
        <v>2018</v>
      </c>
      <c r="C7" s="33" t="s">
        <v>72</v>
      </c>
      <c r="D7" s="29" t="s">
        <v>35</v>
      </c>
      <c r="E7" s="29">
        <v>32</v>
      </c>
      <c r="F7" s="29">
        <v>27</v>
      </c>
      <c r="G7" s="29">
        <v>5</v>
      </c>
      <c r="H7" s="32">
        <f>PRODUCT(F7/E7)</f>
        <v>0.84375</v>
      </c>
      <c r="I7" s="28"/>
      <c r="J7" s="29">
        <v>9</v>
      </c>
      <c r="K7" s="29">
        <v>9</v>
      </c>
      <c r="L7" s="29">
        <v>0</v>
      </c>
      <c r="M7" s="32">
        <v>1</v>
      </c>
      <c r="N7" s="29"/>
      <c r="O7" s="29"/>
      <c r="P7" s="29"/>
      <c r="Q7" s="29"/>
      <c r="R7" s="31"/>
      <c r="S7" s="29"/>
      <c r="T7" s="30"/>
      <c r="U7" s="30">
        <v>1</v>
      </c>
      <c r="V7" s="31"/>
      <c r="W7" s="29"/>
      <c r="X7" s="28"/>
      <c r="Y7" s="33" t="s">
        <v>184</v>
      </c>
      <c r="Z7" s="33" t="s">
        <v>185</v>
      </c>
      <c r="AA7" s="33"/>
      <c r="AB7" s="10" t="s">
        <v>186</v>
      </c>
      <c r="AC7" s="232" t="s">
        <v>187</v>
      </c>
      <c r="AD7" s="151"/>
      <c r="AE7" s="152"/>
      <c r="AF7" s="152"/>
      <c r="AG7" s="152"/>
    </row>
    <row r="8" spans="1:34" ht="15" customHeight="1" x14ac:dyDescent="0.25">
      <c r="A8" s="166"/>
      <c r="B8" s="177" t="s">
        <v>7</v>
      </c>
      <c r="C8" s="167"/>
      <c r="D8" s="181"/>
      <c r="E8" s="176">
        <f>SUM(E5:E7)</f>
        <v>91</v>
      </c>
      <c r="F8" s="176">
        <f>SUM(F5:F7)</f>
        <v>73</v>
      </c>
      <c r="G8" s="176">
        <f>SUM(G5:G7)</f>
        <v>18</v>
      </c>
      <c r="H8" s="182">
        <f t="shared" ref="H8" si="0">PRODUCT(F8/E8)</f>
        <v>0.80219780219780223</v>
      </c>
      <c r="I8" s="28"/>
      <c r="J8" s="176">
        <f>SUM(J5:J7)</f>
        <v>29</v>
      </c>
      <c r="K8" s="176">
        <f>SUM(K5:K7)</f>
        <v>20</v>
      </c>
      <c r="L8" s="176">
        <f>SUM(L5:L7)</f>
        <v>9</v>
      </c>
      <c r="M8" s="182">
        <f t="shared" ref="M8" si="1">PRODUCT(K8/J8)</f>
        <v>0.68965517241379315</v>
      </c>
      <c r="N8" s="176">
        <f>SUM(N5:N5)</f>
        <v>0</v>
      </c>
      <c r="O8" s="176">
        <f>SUM(O5:O5)</f>
        <v>0</v>
      </c>
      <c r="P8" s="176">
        <f>SUM(P5:P5)</f>
        <v>0</v>
      </c>
      <c r="Q8" s="182">
        <v>0</v>
      </c>
      <c r="R8" s="183">
        <f t="shared" ref="R8:W8" si="2">SUM(R5:R5)</f>
        <v>0</v>
      </c>
      <c r="S8" s="183">
        <f t="shared" si="2"/>
        <v>0</v>
      </c>
      <c r="T8" s="184">
        <f t="shared" si="2"/>
        <v>0</v>
      </c>
      <c r="U8" s="18">
        <f t="shared" si="2"/>
        <v>0</v>
      </c>
      <c r="V8" s="18">
        <f t="shared" si="2"/>
        <v>0</v>
      </c>
      <c r="W8" s="18">
        <f t="shared" si="2"/>
        <v>0</v>
      </c>
      <c r="X8" s="185"/>
      <c r="Y8" s="114" t="s">
        <v>188</v>
      </c>
      <c r="Z8" s="114" t="s">
        <v>189</v>
      </c>
      <c r="AA8" s="114" t="s">
        <v>172</v>
      </c>
      <c r="AB8" s="119" t="s">
        <v>190</v>
      </c>
      <c r="AC8" s="150"/>
      <c r="AD8" s="151"/>
      <c r="AE8" s="152"/>
      <c r="AF8" s="152"/>
      <c r="AG8" s="152"/>
    </row>
    <row r="9" spans="1:34" ht="15" customHeight="1" x14ac:dyDescent="0.25">
      <c r="A9" s="166"/>
      <c r="B9" s="186"/>
      <c r="C9" s="187"/>
      <c r="D9" s="187"/>
      <c r="E9" s="187"/>
      <c r="F9" s="187"/>
      <c r="G9" s="187"/>
      <c r="H9" s="187"/>
      <c r="I9" s="188"/>
      <c r="J9" s="187"/>
      <c r="K9" s="187"/>
      <c r="L9" s="187"/>
      <c r="M9" s="187"/>
      <c r="N9" s="187"/>
      <c r="O9" s="187"/>
      <c r="P9" s="187"/>
      <c r="Q9" s="187"/>
      <c r="R9" s="189"/>
      <c r="S9" s="189"/>
      <c r="T9" s="190"/>
      <c r="U9" s="166"/>
      <c r="V9" s="166"/>
      <c r="W9" s="166"/>
      <c r="X9" s="151"/>
      <c r="Y9" s="151"/>
      <c r="Z9" s="152"/>
      <c r="AA9" s="152"/>
      <c r="AB9" s="152"/>
      <c r="AC9" s="152"/>
      <c r="AD9" s="152"/>
      <c r="AE9" s="152"/>
      <c r="AF9" s="152"/>
      <c r="AG9" s="152"/>
    </row>
    <row r="10" spans="1:34" ht="15" customHeight="1" x14ac:dyDescent="0.25">
      <c r="A10" s="166"/>
      <c r="B10" s="173" t="s">
        <v>25</v>
      </c>
      <c r="C10" s="191"/>
      <c r="D10" s="191"/>
      <c r="E10" s="72" t="s">
        <v>85</v>
      </c>
      <c r="F10" s="72" t="s">
        <v>80</v>
      </c>
      <c r="G10" s="73" t="s">
        <v>32</v>
      </c>
      <c r="H10" s="72" t="s">
        <v>161</v>
      </c>
      <c r="I10" s="23"/>
      <c r="J10" s="192" t="s">
        <v>160</v>
      </c>
      <c r="K10" s="181"/>
      <c r="L10" s="181"/>
      <c r="M10" s="18" t="s">
        <v>173</v>
      </c>
      <c r="N10" s="18" t="s">
        <v>85</v>
      </c>
      <c r="O10" s="18" t="s">
        <v>80</v>
      </c>
      <c r="P10" s="18" t="s">
        <v>32</v>
      </c>
      <c r="Q10" s="18" t="s">
        <v>161</v>
      </c>
      <c r="R10" s="193"/>
      <c r="S10" s="190"/>
      <c r="T10" s="190"/>
      <c r="U10" s="166"/>
      <c r="V10" s="166"/>
      <c r="W10" s="166"/>
      <c r="X10" s="28"/>
      <c r="Y10" s="166" t="s">
        <v>174</v>
      </c>
      <c r="Z10" s="38" t="s">
        <v>75</v>
      </c>
      <c r="AA10" s="152"/>
      <c r="AB10" s="152"/>
      <c r="AC10" s="152"/>
      <c r="AD10" s="152"/>
      <c r="AE10" s="152"/>
      <c r="AF10" s="152"/>
      <c r="AG10" s="152"/>
    </row>
    <row r="11" spans="1:34" ht="15" customHeight="1" x14ac:dyDescent="0.2">
      <c r="A11" s="166"/>
      <c r="B11" s="194" t="s">
        <v>13</v>
      </c>
      <c r="C11" s="195"/>
      <c r="D11" s="195"/>
      <c r="E11" s="29">
        <f>PRODUCT(E8)</f>
        <v>91</v>
      </c>
      <c r="F11" s="29">
        <f t="shared" ref="F11:H11" si="3">PRODUCT(F8)</f>
        <v>73</v>
      </c>
      <c r="G11" s="29">
        <f t="shared" si="3"/>
        <v>18</v>
      </c>
      <c r="H11" s="34">
        <f t="shared" si="3"/>
        <v>0.80219780219780223</v>
      </c>
      <c r="I11" s="23"/>
      <c r="J11" s="194" t="s">
        <v>125</v>
      </c>
      <c r="K11" s="79"/>
      <c r="L11" s="79"/>
      <c r="M11" s="196" t="s">
        <v>188</v>
      </c>
      <c r="N11" s="29">
        <v>11</v>
      </c>
      <c r="O11" s="29">
        <v>9</v>
      </c>
      <c r="P11" s="29">
        <v>2</v>
      </c>
      <c r="Q11" s="32">
        <f>PRODUCT(O11/N11)</f>
        <v>0.81818181818181823</v>
      </c>
      <c r="R11" s="193"/>
      <c r="S11" s="190"/>
      <c r="T11" s="190"/>
      <c r="U11" s="166"/>
      <c r="V11" s="166"/>
      <c r="W11" s="166"/>
      <c r="X11" s="166"/>
      <c r="Y11" s="166"/>
      <c r="Z11" s="166"/>
      <c r="AA11" s="152"/>
      <c r="AB11" s="152"/>
      <c r="AC11" s="152"/>
      <c r="AD11" s="152"/>
      <c r="AE11" s="152"/>
      <c r="AF11" s="152"/>
      <c r="AG11" s="152"/>
    </row>
    <row r="12" spans="1:34" ht="15" customHeight="1" x14ac:dyDescent="0.2">
      <c r="A12" s="166"/>
      <c r="B12" s="197" t="s">
        <v>15</v>
      </c>
      <c r="C12" s="198"/>
      <c r="D12" s="198"/>
      <c r="E12" s="29">
        <f>PRODUCT(J8)</f>
        <v>29</v>
      </c>
      <c r="F12" s="29">
        <f t="shared" ref="F12:G12" si="4">PRODUCT(K8)</f>
        <v>20</v>
      </c>
      <c r="G12" s="29">
        <f t="shared" si="4"/>
        <v>9</v>
      </c>
      <c r="H12" s="32">
        <f t="shared" ref="H12:H15" si="5">PRODUCT(F12/E12)</f>
        <v>0.68965517241379315</v>
      </c>
      <c r="I12" s="23"/>
      <c r="J12" s="199" t="s">
        <v>126</v>
      </c>
      <c r="K12" s="200"/>
      <c r="L12" s="200"/>
      <c r="M12" s="196" t="s">
        <v>189</v>
      </c>
      <c r="N12" s="29">
        <v>10</v>
      </c>
      <c r="O12" s="29">
        <v>4</v>
      </c>
      <c r="P12" s="29">
        <v>6</v>
      </c>
      <c r="Q12" s="32">
        <f>PRODUCT(O12/N12)</f>
        <v>0.4</v>
      </c>
      <c r="R12" s="193"/>
      <c r="S12" s="190"/>
      <c r="T12" s="190"/>
      <c r="U12" s="166"/>
      <c r="V12" s="166"/>
      <c r="W12" s="166"/>
      <c r="X12" s="166"/>
      <c r="Y12" s="166"/>
      <c r="Z12" s="166"/>
      <c r="AA12" s="152"/>
      <c r="AB12" s="152"/>
      <c r="AC12" s="152"/>
      <c r="AD12" s="152"/>
      <c r="AE12" s="152"/>
      <c r="AF12" s="152"/>
      <c r="AG12" s="152"/>
    </row>
    <row r="13" spans="1:34" ht="15" customHeight="1" x14ac:dyDescent="0.2">
      <c r="A13" s="166"/>
      <c r="B13" s="197"/>
      <c r="C13" s="198"/>
      <c r="D13" s="198"/>
      <c r="E13" s="29"/>
      <c r="F13" s="29"/>
      <c r="G13" s="29"/>
      <c r="H13" s="32"/>
      <c r="I13" s="23"/>
      <c r="J13" s="194" t="s">
        <v>127</v>
      </c>
      <c r="K13" s="79"/>
      <c r="L13" s="201"/>
      <c r="M13" s="196" t="s">
        <v>172</v>
      </c>
      <c r="N13" s="29">
        <v>5</v>
      </c>
      <c r="O13" s="29">
        <v>4</v>
      </c>
      <c r="P13" s="29">
        <v>1</v>
      </c>
      <c r="Q13" s="32">
        <f>PRODUCT(O13/N13)</f>
        <v>0.8</v>
      </c>
      <c r="R13" s="193"/>
      <c r="S13" s="190"/>
      <c r="T13" s="190"/>
      <c r="U13" s="166"/>
      <c r="V13" s="166"/>
      <c r="W13" s="166"/>
      <c r="X13" s="166"/>
      <c r="Y13" s="166"/>
      <c r="Z13" s="166"/>
      <c r="AA13" s="152"/>
      <c r="AB13" s="152"/>
      <c r="AC13" s="152"/>
      <c r="AD13" s="152"/>
      <c r="AE13" s="152"/>
      <c r="AF13" s="152"/>
      <c r="AG13" s="152"/>
    </row>
    <row r="14" spans="1:34" ht="15" customHeight="1" x14ac:dyDescent="0.2">
      <c r="A14" s="166"/>
      <c r="B14" s="194" t="s">
        <v>16</v>
      </c>
      <c r="C14" s="195"/>
      <c r="D14" s="195"/>
      <c r="E14" s="29"/>
      <c r="F14" s="29"/>
      <c r="G14" s="29"/>
      <c r="H14" s="32"/>
      <c r="I14" s="23"/>
      <c r="J14" s="194" t="s">
        <v>128</v>
      </c>
      <c r="K14" s="79"/>
      <c r="L14" s="11"/>
      <c r="M14" s="196" t="s">
        <v>190</v>
      </c>
      <c r="N14" s="29">
        <v>3</v>
      </c>
      <c r="O14" s="29">
        <v>3</v>
      </c>
      <c r="P14" s="29">
        <v>0</v>
      </c>
      <c r="Q14" s="32">
        <f>PRODUCT(O14/N14)</f>
        <v>1</v>
      </c>
      <c r="R14" s="193"/>
      <c r="S14" s="190"/>
      <c r="T14" s="190"/>
      <c r="U14" s="166"/>
      <c r="V14" s="166"/>
      <c r="W14" s="166"/>
      <c r="X14" s="166"/>
      <c r="Y14" s="166"/>
      <c r="Z14" s="166"/>
      <c r="AA14" s="152"/>
      <c r="AB14" s="152"/>
      <c r="AC14" s="152"/>
      <c r="AD14" s="152"/>
      <c r="AE14" s="152"/>
      <c r="AF14" s="152"/>
      <c r="AG14" s="152"/>
    </row>
    <row r="15" spans="1:34" ht="15" customHeight="1" x14ac:dyDescent="0.2">
      <c r="A15" s="166"/>
      <c r="B15" s="167" t="s">
        <v>26</v>
      </c>
      <c r="C15" s="111"/>
      <c r="D15" s="111"/>
      <c r="E15" s="18">
        <f>SUM(E11:E14)</f>
        <v>120</v>
      </c>
      <c r="F15" s="18">
        <f t="shared" ref="F15:G15" si="6">SUM(F11:F14)</f>
        <v>93</v>
      </c>
      <c r="G15" s="18">
        <f t="shared" si="6"/>
        <v>27</v>
      </c>
      <c r="H15" s="36">
        <f t="shared" si="5"/>
        <v>0.77500000000000002</v>
      </c>
      <c r="I15" s="23"/>
      <c r="J15" s="167" t="s">
        <v>26</v>
      </c>
      <c r="K15" s="111"/>
      <c r="L15" s="111"/>
      <c r="M15" s="18"/>
      <c r="N15" s="18">
        <f>SUM(N11:N14)</f>
        <v>29</v>
      </c>
      <c r="O15" s="18">
        <f t="shared" ref="O15:P15" si="7">SUM(O11:O14)</f>
        <v>20</v>
      </c>
      <c r="P15" s="18">
        <f t="shared" si="7"/>
        <v>9</v>
      </c>
      <c r="Q15" s="36">
        <f>PRODUCT(O15/N15)</f>
        <v>0.68965517241379315</v>
      </c>
      <c r="R15" s="193"/>
      <c r="S15" s="190"/>
      <c r="T15" s="190"/>
      <c r="U15" s="166"/>
      <c r="V15" s="166"/>
      <c r="W15" s="166"/>
      <c r="X15" s="166"/>
      <c r="Y15" s="166"/>
      <c r="Z15" s="23"/>
      <c r="AA15" s="152"/>
      <c r="AB15" s="152"/>
      <c r="AC15" s="152"/>
      <c r="AD15" s="152"/>
      <c r="AE15" s="152"/>
      <c r="AF15" s="152"/>
      <c r="AG15" s="152"/>
    </row>
    <row r="16" spans="1:34" ht="15" customHeight="1" x14ac:dyDescent="0.2">
      <c r="A16" s="166"/>
      <c r="B16" s="166"/>
      <c r="C16" s="166"/>
      <c r="D16" s="202"/>
      <c r="E16" s="166"/>
      <c r="F16" s="23"/>
      <c r="G16" s="23"/>
      <c r="H16" s="23"/>
      <c r="I16" s="203"/>
      <c r="J16" s="166"/>
      <c r="K16" s="23"/>
      <c r="L16" s="23"/>
      <c r="M16" s="23"/>
      <c r="N16" s="166"/>
      <c r="O16" s="23"/>
      <c r="P16" s="23"/>
      <c r="Q16" s="23"/>
      <c r="R16" s="193"/>
      <c r="S16" s="190"/>
      <c r="T16" s="190"/>
      <c r="U16" s="166"/>
      <c r="V16" s="166"/>
      <c r="W16" s="166"/>
      <c r="X16" s="23"/>
      <c r="Y16" s="23"/>
      <c r="Z16" s="23"/>
      <c r="AA16" s="152"/>
      <c r="AB16" s="152"/>
      <c r="AC16" s="152"/>
      <c r="AD16" s="152"/>
      <c r="AE16" s="152"/>
      <c r="AF16" s="152"/>
      <c r="AG16" s="152"/>
    </row>
    <row r="17" spans="1:33" s="180" customFormat="1" ht="15" customHeight="1" x14ac:dyDescent="0.2">
      <c r="A17" s="16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93"/>
      <c r="S17" s="193"/>
      <c r="T17" s="193"/>
      <c r="U17" s="23"/>
      <c r="V17" s="23"/>
      <c r="W17" s="23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</row>
    <row r="18" spans="1:33" s="180" customFormat="1" ht="15" customHeight="1" x14ac:dyDescent="0.2">
      <c r="A18" s="16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93"/>
      <c r="S18" s="193"/>
      <c r="T18" s="193"/>
      <c r="U18" s="23"/>
      <c r="V18" s="23"/>
      <c r="W18" s="23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</row>
    <row r="19" spans="1:33" s="180" customFormat="1" ht="15" customHeight="1" x14ac:dyDescent="0.2">
      <c r="A19" s="16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193"/>
      <c r="S19" s="193"/>
      <c r="T19" s="193"/>
      <c r="U19" s="23"/>
      <c r="V19" s="23"/>
      <c r="W19" s="23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</row>
    <row r="20" spans="1:33" s="180" customFormat="1" ht="15" customHeight="1" x14ac:dyDescent="0.2">
      <c r="A20" s="16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193"/>
      <c r="S20" s="193"/>
      <c r="T20" s="193"/>
      <c r="U20" s="23"/>
      <c r="V20" s="23"/>
      <c r="W20" s="23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</row>
    <row r="21" spans="1:33" s="180" customFormat="1" ht="15" customHeight="1" x14ac:dyDescent="0.2">
      <c r="A21" s="166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193"/>
      <c r="S21" s="193"/>
      <c r="T21" s="193"/>
      <c r="U21" s="23"/>
      <c r="V21" s="23"/>
      <c r="W21" s="23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</row>
    <row r="22" spans="1:33" s="180" customFormat="1" ht="15" customHeight="1" x14ac:dyDescent="0.2">
      <c r="A22" s="166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193"/>
      <c r="S22" s="193"/>
      <c r="T22" s="193"/>
      <c r="U22" s="23"/>
      <c r="V22" s="23"/>
      <c r="W22" s="23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</row>
    <row r="23" spans="1:33" s="180" customFormat="1" ht="15" customHeight="1" x14ac:dyDescent="0.2">
      <c r="A23" s="166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193"/>
      <c r="S23" s="193"/>
      <c r="T23" s="193"/>
      <c r="U23" s="23"/>
      <c r="V23" s="23"/>
      <c r="W23" s="23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</row>
    <row r="24" spans="1:33" s="180" customFormat="1" ht="15" customHeight="1" x14ac:dyDescent="0.2">
      <c r="A24" s="166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193"/>
      <c r="S24" s="193"/>
      <c r="T24" s="193"/>
      <c r="U24" s="23"/>
      <c r="V24" s="23"/>
      <c r="W24" s="23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</row>
    <row r="25" spans="1:33" s="180" customFormat="1" ht="15" customHeight="1" x14ac:dyDescent="0.2">
      <c r="A25" s="166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193"/>
      <c r="S25" s="193"/>
      <c r="T25" s="193"/>
      <c r="U25" s="23"/>
      <c r="V25" s="23"/>
      <c r="W25" s="23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</row>
    <row r="26" spans="1:33" s="180" customFormat="1" ht="15" customHeight="1" x14ac:dyDescent="0.2">
      <c r="A26" s="166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193"/>
      <c r="S26" s="193"/>
      <c r="T26" s="193"/>
      <c r="U26" s="23"/>
      <c r="V26" s="23"/>
      <c r="W26" s="23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</row>
    <row r="27" spans="1:33" s="180" customFormat="1" ht="15" customHeight="1" x14ac:dyDescent="0.2">
      <c r="A27" s="166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193"/>
      <c r="S27" s="193"/>
      <c r="T27" s="193"/>
      <c r="U27" s="23"/>
      <c r="V27" s="23"/>
      <c r="W27" s="23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</row>
    <row r="28" spans="1:33" s="180" customFormat="1" ht="15" customHeight="1" x14ac:dyDescent="0.2">
      <c r="A28" s="166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193"/>
      <c r="S28" s="193"/>
      <c r="T28" s="193"/>
      <c r="U28" s="23"/>
      <c r="V28" s="23"/>
      <c r="W28" s="23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</row>
    <row r="29" spans="1:33" s="180" customFormat="1" ht="15" customHeight="1" x14ac:dyDescent="0.2">
      <c r="A29" s="16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93"/>
      <c r="S29" s="193"/>
      <c r="T29" s="193"/>
      <c r="U29" s="23"/>
      <c r="V29" s="23"/>
      <c r="W29" s="23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</row>
    <row r="30" spans="1:33" s="180" customFormat="1" ht="15" customHeight="1" x14ac:dyDescent="0.2">
      <c r="A30" s="16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193"/>
      <c r="S30" s="193"/>
      <c r="T30" s="193"/>
      <c r="U30" s="23"/>
      <c r="V30" s="23"/>
      <c r="W30" s="23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</row>
    <row r="31" spans="1:33" s="180" customFormat="1" ht="15" customHeight="1" x14ac:dyDescent="0.2">
      <c r="A31" s="16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193"/>
      <c r="S31" s="193"/>
      <c r="T31" s="193"/>
      <c r="U31" s="23"/>
      <c r="V31" s="23"/>
      <c r="W31" s="23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</row>
    <row r="32" spans="1:33" s="180" customFormat="1" ht="15" customHeight="1" x14ac:dyDescent="0.2">
      <c r="A32" s="166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93"/>
      <c r="S32" s="193"/>
      <c r="T32" s="193"/>
      <c r="U32" s="23"/>
      <c r="V32" s="23"/>
      <c r="W32" s="23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</row>
    <row r="33" spans="1:33" s="180" customFormat="1" ht="15" customHeight="1" x14ac:dyDescent="0.2">
      <c r="A33" s="166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193"/>
      <c r="S33" s="193"/>
      <c r="T33" s="193"/>
      <c r="U33" s="23"/>
      <c r="V33" s="23"/>
      <c r="W33" s="23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</row>
    <row r="34" spans="1:33" s="180" customFormat="1" ht="15" customHeight="1" x14ac:dyDescent="0.2">
      <c r="A34" s="166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93"/>
      <c r="S34" s="193"/>
      <c r="T34" s="193"/>
      <c r="U34" s="23"/>
      <c r="V34" s="23"/>
      <c r="W34" s="23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</row>
    <row r="35" spans="1:33" s="180" customFormat="1" ht="15" customHeight="1" x14ac:dyDescent="0.2">
      <c r="A35" s="166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193"/>
      <c r="S35" s="193"/>
      <c r="T35" s="193"/>
      <c r="U35" s="23"/>
      <c r="V35" s="23"/>
      <c r="W35" s="23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</row>
    <row r="36" spans="1:33" s="180" customFormat="1" ht="15" customHeight="1" x14ac:dyDescent="0.2">
      <c r="A36" s="166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193"/>
      <c r="S36" s="193"/>
      <c r="T36" s="193"/>
      <c r="U36" s="23"/>
      <c r="V36" s="23"/>
      <c r="W36" s="23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</row>
    <row r="37" spans="1:33" s="180" customFormat="1" ht="15" customHeight="1" x14ac:dyDescent="0.2">
      <c r="A37" s="166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93"/>
      <c r="S37" s="193"/>
      <c r="T37" s="193"/>
      <c r="U37" s="23"/>
      <c r="V37" s="23"/>
      <c r="W37" s="23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</row>
    <row r="38" spans="1:33" s="180" customFormat="1" ht="15" customHeight="1" x14ac:dyDescent="0.2">
      <c r="A38" s="166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193"/>
      <c r="S38" s="193"/>
      <c r="T38" s="193"/>
      <c r="U38" s="23"/>
      <c r="V38" s="23"/>
      <c r="W38" s="23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</row>
    <row r="39" spans="1:33" s="180" customFormat="1" ht="15" customHeight="1" x14ac:dyDescent="0.2">
      <c r="A39" s="166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93"/>
      <c r="S39" s="193"/>
      <c r="T39" s="193"/>
      <c r="U39" s="23"/>
      <c r="V39" s="23"/>
      <c r="W39" s="23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</row>
    <row r="40" spans="1:33" s="180" customFormat="1" ht="15" customHeight="1" x14ac:dyDescent="0.2">
      <c r="A40" s="166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193"/>
      <c r="S40" s="193"/>
      <c r="T40" s="193"/>
      <c r="U40" s="23"/>
      <c r="V40" s="23"/>
      <c r="W40" s="23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</row>
    <row r="41" spans="1:33" s="180" customFormat="1" ht="15" customHeight="1" x14ac:dyDescent="0.2">
      <c r="A41" s="166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93"/>
      <c r="S41" s="193"/>
      <c r="T41" s="193"/>
      <c r="U41" s="23"/>
      <c r="V41" s="23"/>
      <c r="W41" s="23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</row>
    <row r="42" spans="1:33" s="180" customFormat="1" ht="15" customHeight="1" x14ac:dyDescent="0.2">
      <c r="A42" s="166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193"/>
      <c r="S42" s="193"/>
      <c r="T42" s="193"/>
      <c r="U42" s="23"/>
      <c r="V42" s="23"/>
      <c r="W42" s="23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</row>
    <row r="43" spans="1:33" s="180" customFormat="1" ht="15" customHeight="1" x14ac:dyDescent="0.2">
      <c r="A43" s="166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193"/>
      <c r="S43" s="193"/>
      <c r="T43" s="193"/>
      <c r="U43" s="23"/>
      <c r="V43" s="23"/>
      <c r="W43" s="23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</row>
    <row r="44" spans="1:33" s="180" customFormat="1" ht="15" customHeight="1" x14ac:dyDescent="0.2">
      <c r="A44" s="166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193"/>
      <c r="S44" s="193"/>
      <c r="T44" s="193"/>
      <c r="U44" s="23"/>
      <c r="V44" s="23"/>
      <c r="W44" s="23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</row>
    <row r="45" spans="1:33" s="180" customFormat="1" ht="15" customHeight="1" x14ac:dyDescent="0.2">
      <c r="A45" s="166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193"/>
      <c r="S45" s="193"/>
      <c r="T45" s="193"/>
      <c r="U45" s="23"/>
      <c r="V45" s="23"/>
      <c r="W45" s="23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</row>
    <row r="46" spans="1:33" s="180" customFormat="1" ht="15" customHeight="1" x14ac:dyDescent="0.2">
      <c r="A46" s="166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193"/>
      <c r="S46" s="193"/>
      <c r="T46" s="193"/>
      <c r="U46" s="23"/>
      <c r="V46" s="23"/>
      <c r="W46" s="23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</row>
    <row r="47" spans="1:33" s="180" customFormat="1" ht="15" customHeight="1" x14ac:dyDescent="0.2">
      <c r="A47" s="166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93"/>
      <c r="S47" s="193"/>
      <c r="T47" s="193"/>
      <c r="U47" s="23"/>
      <c r="V47" s="23"/>
      <c r="W47" s="23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</row>
    <row r="48" spans="1:33" s="180" customFormat="1" ht="15" customHeight="1" x14ac:dyDescent="0.2">
      <c r="A48" s="16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93"/>
      <c r="S48" s="193"/>
      <c r="T48" s="193"/>
      <c r="U48" s="23"/>
      <c r="V48" s="23"/>
      <c r="W48" s="23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</row>
    <row r="49" spans="1:33" s="180" customFormat="1" ht="15" customHeight="1" x14ac:dyDescent="0.2">
      <c r="A49" s="166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193"/>
      <c r="S49" s="193"/>
      <c r="T49" s="193"/>
      <c r="U49" s="23"/>
      <c r="V49" s="23"/>
      <c r="W49" s="23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</row>
    <row r="50" spans="1:33" s="180" customFormat="1" ht="15" customHeight="1" x14ac:dyDescent="0.2">
      <c r="A50" s="166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193"/>
      <c r="S50" s="193"/>
      <c r="T50" s="193"/>
      <c r="U50" s="23"/>
      <c r="V50" s="23"/>
      <c r="W50" s="23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</row>
    <row r="51" spans="1:33" s="180" customFormat="1" ht="15" customHeight="1" x14ac:dyDescent="0.2">
      <c r="A51" s="166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193"/>
      <c r="S51" s="193"/>
      <c r="T51" s="193"/>
      <c r="U51" s="23"/>
      <c r="V51" s="23"/>
      <c r="W51" s="23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</row>
    <row r="52" spans="1:33" s="180" customFormat="1" ht="15" customHeight="1" x14ac:dyDescent="0.2">
      <c r="A52" s="16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193"/>
      <c r="S52" s="193"/>
      <c r="T52" s="193"/>
      <c r="U52" s="23"/>
      <c r="V52" s="23"/>
      <c r="W52" s="23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</row>
    <row r="53" spans="1:33" s="180" customFormat="1" ht="15" customHeight="1" x14ac:dyDescent="0.2">
      <c r="A53" s="166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193"/>
      <c r="S53" s="193"/>
      <c r="T53" s="193"/>
      <c r="U53" s="23"/>
      <c r="V53" s="23"/>
      <c r="W53" s="23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</row>
    <row r="54" spans="1:33" s="180" customFormat="1" ht="15" customHeight="1" x14ac:dyDescent="0.2">
      <c r="A54" s="166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193"/>
      <c r="S54" s="193"/>
      <c r="T54" s="193"/>
      <c r="U54" s="23"/>
      <c r="V54" s="23"/>
      <c r="W54" s="23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</row>
    <row r="55" spans="1:33" s="180" customFormat="1" ht="15" customHeight="1" x14ac:dyDescent="0.2">
      <c r="A55" s="166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193"/>
      <c r="S55" s="193"/>
      <c r="T55" s="193"/>
      <c r="U55" s="23"/>
      <c r="V55" s="23"/>
      <c r="W55" s="23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</row>
    <row r="56" spans="1:33" s="180" customFormat="1" ht="15" customHeight="1" x14ac:dyDescent="0.2">
      <c r="A56" s="166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193"/>
      <c r="S56" s="193"/>
      <c r="T56" s="193"/>
      <c r="U56" s="23"/>
      <c r="V56" s="23"/>
      <c r="W56" s="23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</row>
    <row r="57" spans="1:33" s="180" customFormat="1" ht="15" customHeight="1" x14ac:dyDescent="0.2">
      <c r="A57" s="166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193"/>
      <c r="S57" s="193"/>
      <c r="T57" s="193"/>
      <c r="U57" s="23"/>
      <c r="V57" s="23"/>
      <c r="W57" s="23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</row>
    <row r="58" spans="1:33" s="180" customFormat="1" ht="15" customHeight="1" x14ac:dyDescent="0.2">
      <c r="A58" s="16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93"/>
      <c r="S58" s="193"/>
      <c r="T58" s="193"/>
      <c r="U58" s="23"/>
      <c r="V58" s="23"/>
      <c r="W58" s="23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</row>
    <row r="59" spans="1:33" s="180" customFormat="1" ht="15" customHeight="1" x14ac:dyDescent="0.2">
      <c r="A59" s="166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193"/>
      <c r="S59" s="193"/>
      <c r="T59" s="193"/>
      <c r="U59" s="23"/>
      <c r="V59" s="23"/>
      <c r="W59" s="23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</row>
    <row r="60" spans="1:33" s="180" customFormat="1" ht="15" customHeight="1" x14ac:dyDescent="0.2">
      <c r="A60" s="166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193"/>
      <c r="S60" s="193"/>
      <c r="T60" s="193"/>
      <c r="U60" s="23"/>
      <c r="V60" s="23"/>
      <c r="W60" s="23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</row>
    <row r="61" spans="1:33" s="180" customFormat="1" ht="15" customHeight="1" x14ac:dyDescent="0.2">
      <c r="A61" s="166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193"/>
      <c r="S61" s="193"/>
      <c r="T61" s="193"/>
      <c r="U61" s="23"/>
      <c r="V61" s="23"/>
      <c r="W61" s="23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</row>
    <row r="62" spans="1:33" s="180" customFormat="1" ht="15" customHeight="1" x14ac:dyDescent="0.2">
      <c r="A62" s="166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193"/>
      <c r="S62" s="193"/>
      <c r="T62" s="193"/>
      <c r="U62" s="23"/>
      <c r="V62" s="23"/>
      <c r="W62" s="23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</row>
    <row r="63" spans="1:33" s="180" customFormat="1" ht="15" customHeight="1" x14ac:dyDescent="0.2">
      <c r="A63" s="16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193"/>
      <c r="S63" s="193"/>
      <c r="T63" s="193"/>
      <c r="U63" s="23"/>
      <c r="V63" s="23"/>
      <c r="W63" s="23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</row>
    <row r="64" spans="1:33" s="180" customFormat="1" ht="15" customHeight="1" x14ac:dyDescent="0.2">
      <c r="A64" s="166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93"/>
      <c r="S64" s="193"/>
      <c r="T64" s="193"/>
      <c r="U64" s="23"/>
      <c r="V64" s="23"/>
      <c r="W64" s="23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</row>
    <row r="65" spans="1:33" s="180" customFormat="1" ht="15" customHeight="1" x14ac:dyDescent="0.2">
      <c r="A65" s="166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193"/>
      <c r="S65" s="193"/>
      <c r="T65" s="193"/>
      <c r="U65" s="23"/>
      <c r="V65" s="23"/>
      <c r="W65" s="23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</row>
    <row r="66" spans="1:33" s="180" customFormat="1" ht="15" customHeight="1" x14ac:dyDescent="0.2">
      <c r="A66" s="166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193"/>
      <c r="S66" s="193"/>
      <c r="T66" s="193"/>
      <c r="U66" s="23"/>
      <c r="V66" s="23"/>
      <c r="W66" s="23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</row>
    <row r="67" spans="1:33" s="180" customFormat="1" ht="15" customHeight="1" x14ac:dyDescent="0.2">
      <c r="A67" s="166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193"/>
      <c r="S67" s="193"/>
      <c r="T67" s="193"/>
      <c r="U67" s="23"/>
      <c r="V67" s="23"/>
      <c r="W67" s="23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</row>
    <row r="68" spans="1:33" s="180" customFormat="1" ht="15" customHeight="1" x14ac:dyDescent="0.2">
      <c r="A68" s="166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193"/>
      <c r="S68" s="193"/>
      <c r="T68" s="193"/>
      <c r="U68" s="23"/>
      <c r="V68" s="23"/>
      <c r="W68" s="23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</row>
    <row r="69" spans="1:33" s="180" customFormat="1" ht="15" customHeight="1" x14ac:dyDescent="0.2">
      <c r="A69" s="166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193"/>
      <c r="S69" s="193"/>
      <c r="T69" s="193"/>
      <c r="U69" s="23"/>
      <c r="V69" s="23"/>
      <c r="W69" s="23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</row>
    <row r="70" spans="1:33" s="180" customFormat="1" ht="15" customHeight="1" x14ac:dyDescent="0.2">
      <c r="A70" s="166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193"/>
      <c r="S70" s="193"/>
      <c r="T70" s="193"/>
      <c r="U70" s="23"/>
      <c r="V70" s="23"/>
      <c r="W70" s="23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</row>
    <row r="71" spans="1:33" s="180" customFormat="1" ht="15" customHeight="1" x14ac:dyDescent="0.2">
      <c r="A71" s="166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193"/>
      <c r="S71" s="193"/>
      <c r="T71" s="193"/>
      <c r="U71" s="23"/>
      <c r="V71" s="23"/>
      <c r="W71" s="23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</row>
    <row r="72" spans="1:33" s="180" customFormat="1" ht="15" customHeight="1" x14ac:dyDescent="0.2">
      <c r="A72" s="166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93"/>
      <c r="S72" s="193"/>
      <c r="T72" s="193"/>
      <c r="U72" s="23"/>
      <c r="V72" s="23"/>
      <c r="W72" s="23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</row>
    <row r="73" spans="1:33" s="180" customFormat="1" ht="15" customHeight="1" x14ac:dyDescent="0.2">
      <c r="A73" s="166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193"/>
      <c r="S73" s="193"/>
      <c r="T73" s="193"/>
      <c r="U73" s="23"/>
      <c r="V73" s="23"/>
      <c r="W73" s="23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</row>
    <row r="74" spans="1:33" s="180" customFormat="1" ht="15" customHeight="1" x14ac:dyDescent="0.2">
      <c r="A74" s="166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193"/>
      <c r="S74" s="193"/>
      <c r="T74" s="193"/>
      <c r="U74" s="23"/>
      <c r="V74" s="23"/>
      <c r="W74" s="23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</row>
    <row r="75" spans="1:33" s="180" customFormat="1" ht="15" customHeight="1" x14ac:dyDescent="0.2">
      <c r="A75" s="166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193"/>
      <c r="S75" s="193"/>
      <c r="T75" s="193"/>
      <c r="U75" s="23"/>
      <c r="V75" s="23"/>
      <c r="W75" s="23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</row>
    <row r="76" spans="1:33" s="180" customFormat="1" ht="15" customHeight="1" x14ac:dyDescent="0.2">
      <c r="A76" s="166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193"/>
      <c r="S76" s="193"/>
      <c r="T76" s="193"/>
      <c r="U76" s="23"/>
      <c r="V76" s="23"/>
      <c r="W76" s="23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</row>
    <row r="77" spans="1:33" s="180" customFormat="1" ht="15" customHeight="1" x14ac:dyDescent="0.2">
      <c r="A77" s="166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193"/>
      <c r="S77" s="193"/>
      <c r="T77" s="193"/>
      <c r="U77" s="23"/>
      <c r="V77" s="23"/>
      <c r="W77" s="23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</row>
    <row r="78" spans="1:33" s="180" customFormat="1" ht="15" customHeight="1" x14ac:dyDescent="0.2">
      <c r="A78" s="166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193"/>
      <c r="S78" s="193"/>
      <c r="T78" s="193"/>
      <c r="U78" s="23"/>
      <c r="V78" s="23"/>
      <c r="W78" s="23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</row>
    <row r="79" spans="1:33" s="180" customFormat="1" ht="15" customHeight="1" x14ac:dyDescent="0.2">
      <c r="A79" s="166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193"/>
      <c r="S79" s="193"/>
      <c r="T79" s="193"/>
      <c r="U79" s="23"/>
      <c r="V79" s="23"/>
      <c r="W79" s="23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</row>
    <row r="80" spans="1:33" s="180" customFormat="1" ht="15" customHeight="1" x14ac:dyDescent="0.2">
      <c r="A80" s="16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193"/>
      <c r="S80" s="193"/>
      <c r="T80" s="193"/>
      <c r="U80" s="23"/>
      <c r="V80" s="23"/>
      <c r="W80" s="23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</row>
    <row r="81" spans="1:33" s="180" customFormat="1" ht="15" customHeight="1" x14ac:dyDescent="0.2">
      <c r="A81" s="16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93"/>
      <c r="S81" s="193"/>
      <c r="T81" s="193"/>
      <c r="U81" s="23"/>
      <c r="V81" s="23"/>
      <c r="W81" s="23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</row>
    <row r="82" spans="1:33" s="180" customFormat="1" ht="15" customHeight="1" x14ac:dyDescent="0.2">
      <c r="A82" s="166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193"/>
      <c r="S82" s="193"/>
      <c r="T82" s="193"/>
      <c r="U82" s="23"/>
      <c r="V82" s="23"/>
      <c r="W82" s="23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</row>
    <row r="83" spans="1:33" s="180" customFormat="1" ht="15" customHeight="1" x14ac:dyDescent="0.2">
      <c r="A83" s="166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193"/>
      <c r="S83" s="193"/>
      <c r="T83" s="193"/>
      <c r="U83" s="23"/>
      <c r="V83" s="23"/>
      <c r="W83" s="23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</row>
    <row r="84" spans="1:33" s="180" customFormat="1" ht="15" customHeight="1" x14ac:dyDescent="0.2">
      <c r="A84" s="166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193"/>
      <c r="S84" s="193"/>
      <c r="T84" s="193"/>
      <c r="U84" s="23"/>
      <c r="V84" s="23"/>
      <c r="W84" s="23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</row>
    <row r="85" spans="1:33" s="180" customFormat="1" ht="15" customHeight="1" x14ac:dyDescent="0.2">
      <c r="A85" s="166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193"/>
      <c r="S85" s="193"/>
      <c r="T85" s="193"/>
      <c r="U85" s="23"/>
      <c r="V85" s="23"/>
      <c r="W85" s="23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</row>
    <row r="86" spans="1:33" s="180" customFormat="1" ht="15" customHeight="1" x14ac:dyDescent="0.2">
      <c r="A86" s="166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193"/>
      <c r="S86" s="193"/>
      <c r="T86" s="193"/>
      <c r="U86" s="23"/>
      <c r="V86" s="23"/>
      <c r="W86" s="23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</row>
    <row r="87" spans="1:33" s="180" customFormat="1" ht="15" customHeight="1" x14ac:dyDescent="0.2">
      <c r="A87" s="166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193"/>
      <c r="S87" s="193"/>
      <c r="T87" s="193"/>
      <c r="U87" s="23"/>
      <c r="V87" s="23"/>
      <c r="W87" s="23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</row>
    <row r="88" spans="1:33" s="180" customFormat="1" ht="15" customHeight="1" x14ac:dyDescent="0.2">
      <c r="A88" s="166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93"/>
      <c r="S88" s="193"/>
      <c r="T88" s="193"/>
      <c r="U88" s="23"/>
      <c r="V88" s="23"/>
      <c r="W88" s="23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</row>
    <row r="89" spans="1:33" s="180" customFormat="1" ht="15" customHeight="1" x14ac:dyDescent="0.2">
      <c r="A89" s="166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193"/>
      <c r="S89" s="193"/>
      <c r="T89" s="193"/>
      <c r="U89" s="23"/>
      <c r="V89" s="23"/>
      <c r="W89" s="23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</row>
    <row r="90" spans="1:33" s="180" customFormat="1" ht="15" customHeight="1" x14ac:dyDescent="0.2">
      <c r="A90" s="166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193"/>
      <c r="S90" s="193"/>
      <c r="T90" s="193"/>
      <c r="U90" s="23"/>
      <c r="V90" s="23"/>
      <c r="W90" s="23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</row>
    <row r="91" spans="1:33" s="180" customFormat="1" ht="15" customHeight="1" x14ac:dyDescent="0.2">
      <c r="A91" s="166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193"/>
      <c r="S91" s="193"/>
      <c r="T91" s="193"/>
      <c r="U91" s="23"/>
      <c r="V91" s="23"/>
      <c r="W91" s="23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</row>
    <row r="92" spans="1:33" s="180" customFormat="1" ht="15" customHeight="1" x14ac:dyDescent="0.2">
      <c r="A92" s="166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193"/>
      <c r="S92" s="193"/>
      <c r="T92" s="193"/>
      <c r="U92" s="23"/>
      <c r="V92" s="23"/>
      <c r="W92" s="23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</row>
    <row r="93" spans="1:33" s="180" customFormat="1" ht="15" customHeight="1" x14ac:dyDescent="0.2">
      <c r="A93" s="166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193"/>
      <c r="S93" s="193"/>
      <c r="T93" s="193"/>
      <c r="U93" s="23"/>
      <c r="V93" s="23"/>
      <c r="W93" s="23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</row>
    <row r="94" spans="1:33" s="180" customFormat="1" ht="15" customHeight="1" x14ac:dyDescent="0.2">
      <c r="A94" s="166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93"/>
      <c r="S94" s="193"/>
      <c r="T94" s="193"/>
      <c r="U94" s="23"/>
      <c r="V94" s="23"/>
      <c r="W94" s="23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</row>
    <row r="95" spans="1:33" s="180" customFormat="1" ht="15" customHeight="1" x14ac:dyDescent="0.2">
      <c r="A95" s="166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193"/>
      <c r="S95" s="193"/>
      <c r="T95" s="193"/>
      <c r="U95" s="23"/>
      <c r="V95" s="23"/>
      <c r="W95" s="23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</row>
    <row r="96" spans="1:33" s="180" customFormat="1" ht="15" customHeight="1" x14ac:dyDescent="0.2">
      <c r="A96" s="166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193"/>
      <c r="S96" s="193"/>
      <c r="T96" s="193"/>
      <c r="U96" s="23"/>
      <c r="V96" s="23"/>
      <c r="W96" s="23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</row>
    <row r="97" spans="1:33" s="180" customFormat="1" ht="15" customHeight="1" x14ac:dyDescent="0.2">
      <c r="A97" s="166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193"/>
      <c r="S97" s="193"/>
      <c r="T97" s="193"/>
      <c r="U97" s="23"/>
      <c r="V97" s="23"/>
      <c r="W97" s="23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</row>
    <row r="98" spans="1:33" s="180" customFormat="1" ht="15" customHeight="1" x14ac:dyDescent="0.2">
      <c r="A98" s="166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193"/>
      <c r="S98" s="193"/>
      <c r="T98" s="193"/>
      <c r="U98" s="23"/>
      <c r="V98" s="23"/>
      <c r="W98" s="23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</row>
    <row r="99" spans="1:33" s="180" customFormat="1" ht="15" customHeight="1" x14ac:dyDescent="0.2">
      <c r="A99" s="166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193"/>
      <c r="S99" s="193"/>
      <c r="T99" s="193"/>
      <c r="U99" s="23"/>
      <c r="V99" s="23"/>
      <c r="W99" s="23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</row>
    <row r="100" spans="1:33" s="180" customFormat="1" ht="15" customHeight="1" x14ac:dyDescent="0.2">
      <c r="A100" s="166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193"/>
      <c r="S100" s="193"/>
      <c r="T100" s="193"/>
      <c r="U100" s="23"/>
      <c r="V100" s="23"/>
      <c r="W100" s="23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</row>
    <row r="101" spans="1:33" s="180" customFormat="1" ht="15" customHeight="1" x14ac:dyDescent="0.2">
      <c r="A101" s="202"/>
      <c r="B101" s="166"/>
      <c r="C101" s="166"/>
      <c r="D101" s="202"/>
      <c r="E101" s="166"/>
      <c r="F101" s="23"/>
      <c r="G101" s="23"/>
      <c r="H101" s="23"/>
      <c r="I101" s="142"/>
      <c r="J101" s="166"/>
      <c r="K101" s="23"/>
      <c r="L101" s="23"/>
      <c r="M101" s="23"/>
      <c r="N101" s="166"/>
      <c r="O101" s="23"/>
      <c r="P101" s="23"/>
      <c r="Q101" s="23"/>
      <c r="R101" s="204"/>
      <c r="S101" s="204"/>
      <c r="T101" s="204"/>
      <c r="U101" s="166"/>
      <c r="V101" s="166"/>
      <c r="W101" s="166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</row>
    <row r="102" spans="1:33" s="180" customFormat="1" ht="15" customHeight="1" x14ac:dyDescent="0.2">
      <c r="A102" s="202"/>
      <c r="B102" s="166"/>
      <c r="C102" s="166"/>
      <c r="D102" s="202"/>
      <c r="E102" s="166"/>
      <c r="F102" s="23"/>
      <c r="G102" s="23"/>
      <c r="H102" s="23"/>
      <c r="I102" s="142"/>
      <c r="J102" s="166"/>
      <c r="K102" s="23"/>
      <c r="L102" s="23"/>
      <c r="M102" s="23"/>
      <c r="N102" s="166"/>
      <c r="O102" s="23"/>
      <c r="P102" s="23"/>
      <c r="Q102" s="23"/>
      <c r="R102" s="204"/>
      <c r="S102" s="204"/>
      <c r="T102" s="204"/>
      <c r="U102" s="166"/>
      <c r="V102" s="166"/>
      <c r="W102" s="166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</row>
    <row r="103" spans="1:33" s="180" customFormat="1" ht="15" customHeight="1" x14ac:dyDescent="0.2">
      <c r="A103" s="202"/>
      <c r="B103" s="166"/>
      <c r="C103" s="166"/>
      <c r="D103" s="202"/>
      <c r="E103" s="166"/>
      <c r="F103" s="23"/>
      <c r="G103" s="23"/>
      <c r="H103" s="23"/>
      <c r="I103" s="142"/>
      <c r="J103" s="166"/>
      <c r="K103" s="23"/>
      <c r="L103" s="23"/>
      <c r="M103" s="23"/>
      <c r="N103" s="166"/>
      <c r="O103" s="23"/>
      <c r="P103" s="23"/>
      <c r="Q103" s="23"/>
      <c r="R103" s="204"/>
      <c r="S103" s="204"/>
      <c r="T103" s="204"/>
      <c r="U103" s="166"/>
      <c r="V103" s="166"/>
      <c r="W103" s="166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</row>
    <row r="104" spans="1:33" s="180" customFormat="1" ht="15" customHeight="1" x14ac:dyDescent="0.2">
      <c r="A104" s="202"/>
      <c r="B104" s="166"/>
      <c r="C104" s="166"/>
      <c r="D104" s="202"/>
      <c r="E104" s="166"/>
      <c r="F104" s="23"/>
      <c r="G104" s="23"/>
      <c r="H104" s="23"/>
      <c r="I104" s="142"/>
      <c r="J104" s="166"/>
      <c r="K104" s="23"/>
      <c r="L104" s="23"/>
      <c r="M104" s="23"/>
      <c r="N104" s="166"/>
      <c r="O104" s="23"/>
      <c r="P104" s="23"/>
      <c r="Q104" s="23"/>
      <c r="R104" s="204"/>
      <c r="S104" s="204"/>
      <c r="T104" s="204"/>
      <c r="U104" s="166"/>
      <c r="V104" s="166"/>
      <c r="W104" s="166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</row>
    <row r="105" spans="1:33" s="180" customFormat="1" ht="15" customHeight="1" x14ac:dyDescent="0.2">
      <c r="A105" s="202"/>
      <c r="B105" s="166"/>
      <c r="C105" s="166"/>
      <c r="D105" s="202"/>
      <c r="E105" s="166"/>
      <c r="F105" s="23"/>
      <c r="G105" s="23"/>
      <c r="H105" s="23"/>
      <c r="I105" s="142"/>
      <c r="J105" s="166"/>
      <c r="K105" s="23"/>
      <c r="L105" s="23"/>
      <c r="M105" s="23"/>
      <c r="N105" s="166"/>
      <c r="O105" s="23"/>
      <c r="P105" s="23"/>
      <c r="Q105" s="23"/>
      <c r="R105" s="204"/>
      <c r="S105" s="204"/>
      <c r="T105" s="204"/>
      <c r="U105" s="166"/>
      <c r="V105" s="166"/>
      <c r="W105" s="166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</row>
    <row r="106" spans="1:33" s="180" customFormat="1" ht="15" customHeight="1" x14ac:dyDescent="0.2">
      <c r="A106" s="202"/>
      <c r="B106" s="166"/>
      <c r="C106" s="166"/>
      <c r="D106" s="202"/>
      <c r="E106" s="166"/>
      <c r="F106" s="23"/>
      <c r="G106" s="23"/>
      <c r="H106" s="23"/>
      <c r="I106" s="142"/>
      <c r="J106" s="166"/>
      <c r="K106" s="23"/>
      <c r="L106" s="23"/>
      <c r="M106" s="23"/>
      <c r="N106" s="166"/>
      <c r="O106" s="23"/>
      <c r="P106" s="23"/>
      <c r="Q106" s="23"/>
      <c r="R106" s="204"/>
      <c r="S106" s="204"/>
      <c r="T106" s="204"/>
      <c r="U106" s="166"/>
      <c r="V106" s="166"/>
      <c r="W106" s="166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</row>
    <row r="107" spans="1:33" s="180" customFormat="1" ht="15" customHeight="1" x14ac:dyDescent="0.2">
      <c r="A107" s="202"/>
      <c r="B107" s="166"/>
      <c r="C107" s="166"/>
      <c r="D107" s="202"/>
      <c r="E107" s="166"/>
      <c r="F107" s="23"/>
      <c r="G107" s="23"/>
      <c r="H107" s="23"/>
      <c r="I107" s="142"/>
      <c r="J107" s="166"/>
      <c r="K107" s="23"/>
      <c r="L107" s="23"/>
      <c r="M107" s="23"/>
      <c r="N107" s="166"/>
      <c r="O107" s="23"/>
      <c r="P107" s="23"/>
      <c r="Q107" s="23"/>
      <c r="R107" s="204"/>
      <c r="S107" s="204"/>
      <c r="T107" s="204"/>
      <c r="U107" s="166"/>
      <c r="V107" s="166"/>
      <c r="W107" s="166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</row>
    <row r="108" spans="1:33" s="180" customFormat="1" ht="15" customHeight="1" x14ac:dyDescent="0.2">
      <c r="A108" s="202"/>
      <c r="B108" s="166"/>
      <c r="C108" s="166"/>
      <c r="D108" s="202"/>
      <c r="E108" s="166"/>
      <c r="F108" s="23"/>
      <c r="G108" s="23"/>
      <c r="H108" s="23"/>
      <c r="I108" s="142"/>
      <c r="J108" s="166"/>
      <c r="K108" s="23"/>
      <c r="L108" s="23"/>
      <c r="M108" s="23"/>
      <c r="N108" s="166"/>
      <c r="O108" s="23"/>
      <c r="P108" s="23"/>
      <c r="Q108" s="23"/>
      <c r="R108" s="204"/>
      <c r="S108" s="204"/>
      <c r="T108" s="204"/>
      <c r="U108" s="166"/>
      <c r="V108" s="166"/>
      <c r="W108" s="166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</row>
    <row r="109" spans="1:33" s="180" customFormat="1" ht="15" customHeight="1" x14ac:dyDescent="0.25">
      <c r="A109" s="179"/>
      <c r="B109" s="205"/>
      <c r="C109" s="206"/>
      <c r="D109" s="205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7"/>
      <c r="S109" s="207"/>
      <c r="T109" s="207"/>
      <c r="U109" s="179"/>
      <c r="V109" s="179"/>
      <c r="W109" s="179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</row>
    <row r="110" spans="1:33" s="180" customFormat="1" ht="15" customHeight="1" x14ac:dyDescent="0.25">
      <c r="A110" s="179"/>
      <c r="B110" s="205"/>
      <c r="C110" s="206"/>
      <c r="D110" s="205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7"/>
      <c r="S110" s="207"/>
      <c r="T110" s="207"/>
      <c r="U110" s="179"/>
      <c r="V110" s="179"/>
      <c r="W110" s="179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</row>
    <row r="111" spans="1:33" s="180" customFormat="1" ht="15" customHeight="1" x14ac:dyDescent="0.25">
      <c r="A111" s="179"/>
      <c r="B111" s="205"/>
      <c r="C111" s="206"/>
      <c r="D111" s="205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7"/>
      <c r="S111" s="207"/>
      <c r="T111" s="207"/>
      <c r="U111" s="179"/>
      <c r="V111" s="179"/>
      <c r="W111" s="179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</row>
    <row r="112" spans="1:33" s="180" customFormat="1" ht="15" customHeight="1" x14ac:dyDescent="0.25">
      <c r="A112" s="179"/>
      <c r="B112" s="205"/>
      <c r="C112" s="206"/>
      <c r="D112" s="205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7"/>
      <c r="S112" s="207"/>
      <c r="T112" s="207"/>
      <c r="U112" s="179"/>
      <c r="V112" s="179"/>
      <c r="W112" s="179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</row>
    <row r="113" spans="24:33" s="180" customFormat="1" ht="15" customHeight="1" x14ac:dyDescent="0.2"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</row>
    <row r="114" spans="24:33" s="180" customFormat="1" ht="15" customHeight="1" x14ac:dyDescent="0.2"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</row>
    <row r="115" spans="24:33" s="180" customFormat="1" ht="15" customHeight="1" x14ac:dyDescent="0.2"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</row>
    <row r="116" spans="24:33" s="180" customFormat="1" ht="15" customHeight="1" x14ac:dyDescent="0.2"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</row>
    <row r="117" spans="24:33" s="180" customFormat="1" ht="15" customHeight="1" x14ac:dyDescent="0.2"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</row>
    <row r="118" spans="24:33" s="180" customFormat="1" ht="15" customHeight="1" x14ac:dyDescent="0.2"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</row>
    <row r="119" spans="24:33" s="180" customFormat="1" ht="15" customHeight="1" x14ac:dyDescent="0.2"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</row>
    <row r="120" spans="24:33" s="180" customFormat="1" ht="15" customHeight="1" x14ac:dyDescent="0.2"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</row>
    <row r="121" spans="24:33" s="180" customFormat="1" ht="15" customHeight="1" x14ac:dyDescent="0.2"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</row>
    <row r="122" spans="24:33" s="180" customFormat="1" ht="15" customHeight="1" x14ac:dyDescent="0.2"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</row>
    <row r="123" spans="24:33" s="180" customFormat="1" ht="15" customHeight="1" x14ac:dyDescent="0.2"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</row>
    <row r="124" spans="24:33" s="180" customFormat="1" ht="15" customHeight="1" x14ac:dyDescent="0.2"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</row>
    <row r="125" spans="24:33" s="180" customFormat="1" ht="15" customHeight="1" x14ac:dyDescent="0.2"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</row>
    <row r="126" spans="24:33" s="180" customFormat="1" ht="15" customHeight="1" x14ac:dyDescent="0.2"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</row>
    <row r="127" spans="24:33" s="180" customFormat="1" ht="15" customHeight="1" x14ac:dyDescent="0.2"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</row>
    <row r="128" spans="24:33" s="180" customFormat="1" ht="15" customHeight="1" x14ac:dyDescent="0.2"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</row>
    <row r="129" spans="24:33" s="180" customFormat="1" ht="15" customHeight="1" x14ac:dyDescent="0.2"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</row>
    <row r="130" spans="24:33" s="180" customFormat="1" ht="15" customHeight="1" x14ac:dyDescent="0.2"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</row>
    <row r="131" spans="24:33" s="180" customFormat="1" ht="15" customHeight="1" x14ac:dyDescent="0.2"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</row>
    <row r="132" spans="24:33" s="180" customFormat="1" ht="15" customHeight="1" x14ac:dyDescent="0.2"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</row>
    <row r="133" spans="24:33" s="180" customFormat="1" ht="15" customHeight="1" x14ac:dyDescent="0.2"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</row>
    <row r="134" spans="24:33" s="180" customFormat="1" ht="15" customHeight="1" x14ac:dyDescent="0.2"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</row>
    <row r="135" spans="24:33" s="180" customFormat="1" ht="15" customHeight="1" x14ac:dyDescent="0.2"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</row>
    <row r="136" spans="24:33" s="180" customFormat="1" ht="15" customHeight="1" x14ac:dyDescent="0.2"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</row>
    <row r="137" spans="24:33" s="180" customFormat="1" ht="15" customHeight="1" x14ac:dyDescent="0.2"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</row>
    <row r="138" spans="24:33" s="180" customFormat="1" ht="15" customHeight="1" x14ac:dyDescent="0.2"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</row>
    <row r="139" spans="24:33" s="180" customFormat="1" ht="15" customHeight="1" x14ac:dyDescent="0.2"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</row>
    <row r="140" spans="24:33" s="180" customFormat="1" ht="15" customHeight="1" x14ac:dyDescent="0.2"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</row>
    <row r="141" spans="24:33" s="180" customFormat="1" ht="15" customHeight="1" x14ac:dyDescent="0.2"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</row>
    <row r="142" spans="24:33" s="180" customFormat="1" ht="15" customHeight="1" x14ac:dyDescent="0.2"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</row>
    <row r="143" spans="24:33" s="180" customFormat="1" ht="15" customHeight="1" x14ac:dyDescent="0.2"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</row>
    <row r="144" spans="24:33" s="180" customFormat="1" ht="15" customHeight="1" x14ac:dyDescent="0.2"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</row>
    <row r="145" spans="24:33" s="180" customFormat="1" ht="15" customHeight="1" x14ac:dyDescent="0.2"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</row>
    <row r="146" spans="24:33" s="180" customFormat="1" ht="15" customHeight="1" x14ac:dyDescent="0.2"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</row>
    <row r="147" spans="24:33" s="180" customFormat="1" ht="15" customHeight="1" x14ac:dyDescent="0.2"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</row>
    <row r="148" spans="24:33" s="180" customFormat="1" ht="15" customHeight="1" x14ac:dyDescent="0.2"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</row>
    <row r="149" spans="24:33" s="180" customFormat="1" ht="15" customHeight="1" x14ac:dyDescent="0.2"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</row>
    <row r="150" spans="24:33" s="180" customFormat="1" ht="15" customHeight="1" x14ac:dyDescent="0.2"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</row>
    <row r="151" spans="24:33" s="180" customFormat="1" ht="15" customHeight="1" x14ac:dyDescent="0.2"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</row>
    <row r="152" spans="24:33" s="180" customFormat="1" ht="15" customHeight="1" x14ac:dyDescent="0.2"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</row>
    <row r="153" spans="24:33" s="180" customFormat="1" ht="15" customHeight="1" x14ac:dyDescent="0.2"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</row>
    <row r="154" spans="24:33" s="180" customFormat="1" ht="15" customHeight="1" x14ac:dyDescent="0.2"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</row>
    <row r="155" spans="24:33" s="180" customFormat="1" ht="15" customHeight="1" x14ac:dyDescent="0.2"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</row>
    <row r="156" spans="24:33" s="180" customFormat="1" ht="15" customHeight="1" x14ac:dyDescent="0.2"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</row>
    <row r="157" spans="24:33" s="180" customFormat="1" ht="15" customHeight="1" x14ac:dyDescent="0.2"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</row>
    <row r="158" spans="24:33" s="180" customFormat="1" ht="15" customHeight="1" x14ac:dyDescent="0.2"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</row>
    <row r="159" spans="24:33" s="180" customFormat="1" ht="15" customHeight="1" x14ac:dyDescent="0.2"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</row>
    <row r="160" spans="24:33" s="180" customFormat="1" ht="15" customHeight="1" x14ac:dyDescent="0.2"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</row>
    <row r="161" spans="24:33" s="180" customFormat="1" ht="15" customHeight="1" x14ac:dyDescent="0.2"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</row>
    <row r="162" spans="24:33" s="180" customFormat="1" ht="15" customHeight="1" x14ac:dyDescent="0.2"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</row>
    <row r="163" spans="24:33" s="180" customFormat="1" ht="15" customHeight="1" x14ac:dyDescent="0.2"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</row>
    <row r="164" spans="24:33" s="180" customFormat="1" ht="15" customHeight="1" x14ac:dyDescent="0.2"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</row>
    <row r="165" spans="24:33" s="180" customFormat="1" ht="15" customHeight="1" x14ac:dyDescent="0.2"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</row>
    <row r="166" spans="24:33" s="180" customFormat="1" ht="15" customHeight="1" x14ac:dyDescent="0.2"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</row>
    <row r="167" spans="24:33" s="180" customFormat="1" ht="15" customHeight="1" x14ac:dyDescent="0.2"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</row>
    <row r="168" spans="24:33" s="180" customFormat="1" ht="15" customHeight="1" x14ac:dyDescent="0.2"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</row>
    <row r="169" spans="24:33" s="180" customFormat="1" ht="15" customHeight="1" x14ac:dyDescent="0.2"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</row>
    <row r="170" spans="24:33" s="180" customFormat="1" ht="15" customHeight="1" x14ac:dyDescent="0.2"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</row>
    <row r="171" spans="24:33" s="180" customFormat="1" ht="15" customHeight="1" x14ac:dyDescent="0.2"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</row>
    <row r="172" spans="24:33" s="180" customFormat="1" ht="15" customHeight="1" x14ac:dyDescent="0.2"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</row>
    <row r="173" spans="24:33" s="180" customFormat="1" ht="15" customHeight="1" x14ac:dyDescent="0.2"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</row>
    <row r="174" spans="24:33" s="180" customFormat="1" ht="15" customHeight="1" x14ac:dyDescent="0.2"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</row>
    <row r="175" spans="24:33" s="180" customFormat="1" ht="15" customHeight="1" x14ac:dyDescent="0.2"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</row>
    <row r="176" spans="24:33" s="180" customFormat="1" ht="15" customHeight="1" x14ac:dyDescent="0.2"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</row>
    <row r="177" spans="24:33" s="180" customFormat="1" ht="15" customHeight="1" x14ac:dyDescent="0.2"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</row>
    <row r="178" spans="24:33" s="180" customFormat="1" ht="15" customHeight="1" x14ac:dyDescent="0.2"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</row>
    <row r="179" spans="24:33" s="180" customFormat="1" ht="15" customHeight="1" x14ac:dyDescent="0.2"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</row>
    <row r="180" spans="24:33" s="180" customFormat="1" ht="15" customHeight="1" x14ac:dyDescent="0.2"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</row>
    <row r="181" spans="24:33" s="180" customFormat="1" ht="15" customHeight="1" x14ac:dyDescent="0.2"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</row>
    <row r="182" spans="24:33" s="180" customFormat="1" ht="15" customHeight="1" x14ac:dyDescent="0.2"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</row>
    <row r="183" spans="24:33" s="180" customFormat="1" ht="15" customHeight="1" x14ac:dyDescent="0.2"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</row>
    <row r="184" spans="24:33" s="180" customFormat="1" ht="15" customHeight="1" x14ac:dyDescent="0.2"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</row>
    <row r="185" spans="24:33" s="180" customFormat="1" ht="15" customHeight="1" x14ac:dyDescent="0.2"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</row>
    <row r="186" spans="24:33" s="180" customFormat="1" ht="15" customHeight="1" x14ac:dyDescent="0.2"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</row>
    <row r="187" spans="24:33" s="180" customFormat="1" ht="15" customHeight="1" x14ac:dyDescent="0.2">
      <c r="X187" s="152"/>
      <c r="Y187" s="152"/>
      <c r="Z187" s="152"/>
      <c r="AA187" s="179"/>
      <c r="AB187" s="179"/>
      <c r="AC187" s="179"/>
      <c r="AD187" s="179"/>
      <c r="AE187" s="179"/>
      <c r="AF187" s="179"/>
      <c r="AG187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2020-05-02T08:40:05Z</dcterms:modified>
</cp:coreProperties>
</file>