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40" i="1" l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5" i="1"/>
  <c r="J35" i="1"/>
  <c r="I35" i="1"/>
  <c r="H35" i="1"/>
  <c r="K36" i="1"/>
  <c r="J36" i="1"/>
  <c r="I36" i="1"/>
  <c r="H36" i="1"/>
  <c r="K31" i="1" l="1"/>
  <c r="J31" i="1"/>
  <c r="I31" i="1"/>
  <c r="H31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30" i="1"/>
  <c r="J30" i="1"/>
  <c r="I30" i="1"/>
  <c r="H30" i="1"/>
  <c r="O8" i="4" l="1"/>
  <c r="N8" i="4"/>
  <c r="M8" i="4"/>
  <c r="L8" i="4"/>
  <c r="K10" i="4"/>
  <c r="F10" i="4"/>
  <c r="K8" i="4"/>
  <c r="AS5" i="4"/>
  <c r="AQ5" i="4"/>
  <c r="AP5" i="4"/>
  <c r="AO5" i="4"/>
  <c r="AN5" i="4"/>
  <c r="AM5" i="4"/>
  <c r="AG5" i="4"/>
  <c r="AE5" i="4"/>
  <c r="I10" i="4" s="1"/>
  <c r="AD5" i="4"/>
  <c r="H10" i="4" s="1"/>
  <c r="AC5" i="4"/>
  <c r="G10" i="4" s="1"/>
  <c r="AB5" i="4"/>
  <c r="AA5" i="4"/>
  <c r="E10" i="4" s="1"/>
  <c r="W5" i="4"/>
  <c r="U5" i="4"/>
  <c r="T5" i="4"/>
  <c r="S5" i="4"/>
  <c r="R5" i="4"/>
  <c r="Q5" i="4"/>
  <c r="K5" i="4"/>
  <c r="K9" i="4" s="1"/>
  <c r="I5" i="4"/>
  <c r="I9" i="4" s="1"/>
  <c r="H5" i="4"/>
  <c r="H9" i="4" s="1"/>
  <c r="H11" i="4" s="1"/>
  <c r="G5" i="4"/>
  <c r="G9" i="4" s="1"/>
  <c r="G11" i="4" s="1"/>
  <c r="F5" i="4"/>
  <c r="F9" i="4" s="1"/>
  <c r="E5" i="4"/>
  <c r="E9" i="4" s="1"/>
  <c r="E11" i="4" s="1"/>
  <c r="K11" i="4" l="1"/>
  <c r="I11" i="4"/>
  <c r="O11" i="4" s="1"/>
  <c r="O9" i="4"/>
  <c r="M11" i="4"/>
  <c r="N9" i="4"/>
  <c r="M9" i="4"/>
  <c r="F11" i="4"/>
  <c r="L9" i="4"/>
  <c r="N11" i="4" l="1"/>
  <c r="L11" i="4"/>
</calcChain>
</file>

<file path=xl/sharedStrings.xml><?xml version="1.0" encoding="utf-8"?>
<sst xmlns="http://schemas.openxmlformats.org/spreadsheetml/2006/main" count="398" uniqueCount="213">
  <si>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</si>
  <si>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</si>
  <si>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</si>
  <si>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</si>
  <si>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</si>
  <si>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</si>
  <si>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</si>
  <si>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</si>
  <si>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</si>
  <si>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</si>
  <si>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</si>
  <si>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</si>
  <si>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</si>
  <si>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</si>
  <si>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</si>
  <si>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</si>
  <si>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</si>
  <si>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</si>
  <si>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</si>
  <si>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</si>
  <si>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</si>
  <si>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</si>
  <si>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</si>
  <si>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</si>
  <si>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</si>
  <si>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</si>
  <si>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</si>
  <si>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</si>
  <si>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</si>
  <si>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</si>
  <si>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</si>
  <si>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</si>
  <si>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</si>
  <si>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</si>
  <si>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</si>
  <si>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</si>
  <si>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</si>
  <si>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</si>
  <si>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</si>
  <si>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</si>
  <si>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</si>
  <si>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</si>
  <si>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</si>
  <si>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</si>
  <si>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</si>
  <si>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</si>
  <si>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</si>
  <si>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</si>
  <si>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</si>
  <si>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</si>
  <si>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</si>
  <si>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</si>
  <si>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</si>
  <si>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</si>
  <si>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</si>
  <si>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</si>
  <si>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</si>
  <si>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PESISPÖRSSIRAJAT</t>
  </si>
  <si>
    <t>1.  ottelu</t>
  </si>
  <si>
    <t>hSM</t>
  </si>
  <si>
    <t>Seurat</t>
  </si>
  <si>
    <t>0/1</t>
  </si>
  <si>
    <t>3.</t>
  </si>
  <si>
    <t>A - POJAT</t>
  </si>
  <si>
    <t>1.</t>
  </si>
  <si>
    <t>4.</t>
  </si>
  <si>
    <t>7.</t>
  </si>
  <si>
    <t>8.</t>
  </si>
  <si>
    <t>0/2</t>
  </si>
  <si>
    <t>ykköspesis</t>
  </si>
  <si>
    <t xml:space="preserve">      Mitalit</t>
  </si>
  <si>
    <t>Marko Peltonen</t>
  </si>
  <si>
    <t>25.4.1974</t>
  </si>
  <si>
    <t>KaMa</t>
  </si>
  <si>
    <t>9.</t>
  </si>
  <si>
    <t>Tahko</t>
  </si>
  <si>
    <t>2.</t>
  </si>
  <si>
    <t>5.</t>
  </si>
  <si>
    <t>10.</t>
  </si>
  <si>
    <t>KaMa = Kankaanpään Maila  (1958)</t>
  </si>
  <si>
    <t>Tahko = Hyvinkään Tahko  (1915)</t>
  </si>
  <si>
    <t>10.05. 1998  Tahko - Kiri  0-2  (3-4, 2-3)</t>
  </si>
  <si>
    <t>02.06. 1998  Tahko - KiPa  2-1  (6-1, 7-9, 0-0, 1-0)</t>
  </si>
  <si>
    <t>8.  ottelu</t>
  </si>
  <si>
    <t xml:space="preserve">  24 v   0 kk 15 pv</t>
  </si>
  <si>
    <t xml:space="preserve">  24 v   1 kk   8 pv</t>
  </si>
  <si>
    <t>YKKÖSPESIS</t>
  </si>
  <si>
    <t>23.07. 1993  Kajaani</t>
  </si>
  <si>
    <t>11-1</t>
  </si>
  <si>
    <t>Länsi</t>
  </si>
  <si>
    <t>2k</t>
  </si>
  <si>
    <t>Ahti Joensuu</t>
  </si>
  <si>
    <t>1281</t>
  </si>
  <si>
    <t>1/4</t>
  </si>
  <si>
    <t>1/1</t>
  </si>
  <si>
    <t>3-0  Lippo</t>
  </si>
  <si>
    <t>3-1  Kiri</t>
  </si>
  <si>
    <t>0-3  KiPa</t>
  </si>
  <si>
    <t>3-0  UPV</t>
  </si>
  <si>
    <t>1-3  SoJy</t>
  </si>
  <si>
    <t>1-2  Lippo</t>
  </si>
  <si>
    <t>3-2  Lippo</t>
  </si>
  <si>
    <t>0-2  PattU</t>
  </si>
  <si>
    <t>0-3  PattU</t>
  </si>
  <si>
    <t>2-0  KoU</t>
  </si>
  <si>
    <t>3-4  PattU</t>
  </si>
  <si>
    <t>Jatkosarja  3.</t>
  </si>
  <si>
    <t>1-2  SMJ</t>
  </si>
  <si>
    <t>1/5</t>
  </si>
  <si>
    <t>0-0-1</t>
  </si>
  <si>
    <t>1-0-1</t>
  </si>
  <si>
    <t>5/6</t>
  </si>
  <si>
    <t xml:space="preserve">      Runkosarja TOP-30</t>
  </si>
  <si>
    <t>11.</t>
  </si>
  <si>
    <t>21.</t>
  </si>
  <si>
    <t>18.</t>
  </si>
  <si>
    <t>15.</t>
  </si>
  <si>
    <t>13.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</si>
  <si>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</si>
  <si>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</si>
  <si>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</si>
  <si>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</si>
  <si>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</si>
  <si>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</si>
  <si>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</si>
  <si>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</si>
  <si>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</si>
  <si>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72.</t>
  </si>
  <si>
    <t>19.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</si>
  <si>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</si>
  <si>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</si>
  <si>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</si>
  <si>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</si>
  <si>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</si>
  <si>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200</t>
  </si>
  <si>
    <t>365.</t>
  </si>
  <si>
    <t xml:space="preserve"> 300</t>
  </si>
  <si>
    <t>285.</t>
  </si>
  <si>
    <t>175.</t>
  </si>
  <si>
    <t>247.</t>
  </si>
  <si>
    <t xml:space="preserve"> Lyöjätilasto</t>
  </si>
  <si>
    <t>6.</t>
  </si>
  <si>
    <t>101.</t>
  </si>
  <si>
    <t>78.</t>
  </si>
  <si>
    <t xml:space="preserve"> PLAY OFF,  KA / OTT</t>
  </si>
  <si>
    <t xml:space="preserve"> PLAY OFF, TASASATASET,  ka. / peli</t>
  </si>
  <si>
    <t>74.</t>
  </si>
  <si>
    <t>108.</t>
  </si>
  <si>
    <t>116.</t>
  </si>
  <si>
    <t>125.</t>
  </si>
  <si>
    <t>Tahko = Hyvinkään Tahko  (1915), kasvattajaseura</t>
  </si>
  <si>
    <t>89.   05.08. 2001  Tahko - KoU  2-1</t>
  </si>
  <si>
    <t>108. ottelu</t>
  </si>
  <si>
    <t>33.   29.07. 2003  Tahko - IPV  1-0</t>
  </si>
  <si>
    <t>163. ottelu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</si>
  <si>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</si>
  <si>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</si>
  <si>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</si>
  <si>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</si>
  <si>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</si>
  <si>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</si>
  <si>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</si>
  <si>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>481.</t>
  </si>
  <si>
    <t>399.</t>
  </si>
  <si>
    <t>362.</t>
  </si>
  <si>
    <t>300.</t>
  </si>
  <si>
    <t>264.</t>
  </si>
  <si>
    <t>238.</t>
  </si>
  <si>
    <t>203.</t>
  </si>
  <si>
    <t>406.</t>
  </si>
  <si>
    <t>44.</t>
  </si>
  <si>
    <t>32.</t>
  </si>
  <si>
    <t>22.</t>
  </si>
  <si>
    <t>1214.</t>
  </si>
  <si>
    <t>1156.</t>
  </si>
  <si>
    <t>988.</t>
  </si>
  <si>
    <t>892.</t>
  </si>
  <si>
    <t>821.</t>
  </si>
  <si>
    <t>805.</t>
  </si>
  <si>
    <t>744.</t>
  </si>
  <si>
    <t>655.</t>
  </si>
  <si>
    <t>471.</t>
  </si>
  <si>
    <t>376.</t>
  </si>
  <si>
    <t>250.</t>
  </si>
  <si>
    <t>174.</t>
  </si>
  <si>
    <t>149.</t>
  </si>
  <si>
    <t>112.</t>
  </si>
  <si>
    <t>974.</t>
  </si>
  <si>
    <t>745.</t>
  </si>
  <si>
    <t>554.</t>
  </si>
  <si>
    <t>454.</t>
  </si>
  <si>
    <t>229.</t>
  </si>
  <si>
    <t>73.</t>
  </si>
  <si>
    <t>45.</t>
  </si>
  <si>
    <t>277.</t>
  </si>
  <si>
    <t>265.</t>
  </si>
  <si>
    <t>254.</t>
  </si>
  <si>
    <t>241.</t>
  </si>
  <si>
    <t>54.</t>
  </si>
  <si>
    <t>34.</t>
  </si>
  <si>
    <t>27.</t>
  </si>
  <si>
    <t>16.</t>
  </si>
  <si>
    <t>219.</t>
  </si>
  <si>
    <t>171.</t>
  </si>
  <si>
    <t>122.</t>
  </si>
  <si>
    <t>79.</t>
  </si>
  <si>
    <t>236.</t>
  </si>
  <si>
    <t>159.</t>
  </si>
  <si>
    <t>111.</t>
  </si>
  <si>
    <t>88.</t>
  </si>
  <si>
    <t>51.</t>
  </si>
  <si>
    <t>48.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</si>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</sst>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9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1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2" borderId="9" xfId="0" applyFont="1" applyFill="1" applyBorder="1" applyAlignment="1"/>
    <xf numFmtId="49" fontId="4" fillId="2" borderId="10" xfId="0" applyNumberFormat="1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.57031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71</v>
      </c>
      <c r="C1" s="6"/>
      <c r="D1" s="81"/>
      <c r="E1" s="88" t="s">
        <v>72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112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118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01" t="s">
        <v>70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59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97">
        <v>1997</v>
      </c>
      <c r="C4" s="97" t="s">
        <v>64</v>
      </c>
      <c r="D4" s="102" t="s">
        <v>73</v>
      </c>
      <c r="E4" s="97"/>
      <c r="F4" s="98" t="s">
        <v>69</v>
      </c>
      <c r="G4" s="100"/>
      <c r="H4" s="61"/>
      <c r="I4" s="97"/>
      <c r="J4" s="97"/>
      <c r="K4" s="97"/>
      <c r="L4" s="97"/>
      <c r="M4" s="97"/>
      <c r="N4" s="103"/>
      <c r="O4" s="24"/>
      <c r="P4" s="18"/>
      <c r="Q4" s="18"/>
      <c r="R4" s="18"/>
      <c r="S4" s="18"/>
      <c r="T4" s="30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25">
        <v>1998</v>
      </c>
      <c r="C5" s="25" t="s">
        <v>74</v>
      </c>
      <c r="D5" s="104" t="s">
        <v>75</v>
      </c>
      <c r="E5" s="25">
        <v>28</v>
      </c>
      <c r="F5" s="25">
        <v>3</v>
      </c>
      <c r="G5" s="27">
        <v>56</v>
      </c>
      <c r="H5" s="25">
        <v>4</v>
      </c>
      <c r="I5" s="25">
        <v>106</v>
      </c>
      <c r="J5" s="25">
        <v>0</v>
      </c>
      <c r="K5" s="25">
        <v>11</v>
      </c>
      <c r="L5" s="25">
        <v>36</v>
      </c>
      <c r="M5" s="25">
        <v>59</v>
      </c>
      <c r="N5" s="32">
        <v>0.5</v>
      </c>
      <c r="O5" s="24"/>
      <c r="P5" s="18" t="s">
        <v>77</v>
      </c>
      <c r="Q5" s="18"/>
      <c r="R5" s="18" t="s">
        <v>113</v>
      </c>
      <c r="S5" s="18"/>
      <c r="T5" s="30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25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25">
        <v>1999</v>
      </c>
      <c r="C6" s="25" t="s">
        <v>76</v>
      </c>
      <c r="D6" s="26" t="s">
        <v>75</v>
      </c>
      <c r="E6" s="25">
        <v>28</v>
      </c>
      <c r="F6" s="25">
        <v>1</v>
      </c>
      <c r="G6" s="27">
        <v>42</v>
      </c>
      <c r="H6" s="25">
        <v>2</v>
      </c>
      <c r="I6" s="25">
        <v>79</v>
      </c>
      <c r="J6" s="25">
        <v>1</v>
      </c>
      <c r="K6" s="25">
        <v>7</v>
      </c>
      <c r="L6" s="25">
        <v>28</v>
      </c>
      <c r="M6" s="25">
        <v>43</v>
      </c>
      <c r="N6" s="32">
        <v>0.45</v>
      </c>
      <c r="O6" s="24"/>
      <c r="P6" s="18" t="s">
        <v>67</v>
      </c>
      <c r="Q6" s="18"/>
      <c r="R6" s="18" t="s">
        <v>114</v>
      </c>
      <c r="S6" s="18"/>
      <c r="T6" s="30"/>
      <c r="U6" s="25">
        <v>10</v>
      </c>
      <c r="V6" s="25">
        <v>0</v>
      </c>
      <c r="W6" s="27">
        <v>21</v>
      </c>
      <c r="X6" s="25">
        <v>0</v>
      </c>
      <c r="Y6" s="25">
        <v>32</v>
      </c>
      <c r="Z6" s="28">
        <v>0.44400000000000001</v>
      </c>
      <c r="AA6" s="24"/>
      <c r="AB6" s="18" t="s">
        <v>62</v>
      </c>
      <c r="AC6" s="18"/>
      <c r="AD6" s="18" t="s">
        <v>65</v>
      </c>
      <c r="AE6" s="18"/>
      <c r="AF6" s="24"/>
      <c r="AG6" s="76" t="s">
        <v>95</v>
      </c>
      <c r="AH6" s="76" t="s">
        <v>96</v>
      </c>
      <c r="AI6" s="76"/>
      <c r="AJ6" s="76" t="s">
        <v>97</v>
      </c>
      <c r="AK6" s="24"/>
      <c r="AL6" s="25"/>
      <c r="AM6" s="25"/>
      <c r="AN6" s="25"/>
      <c r="AO6" s="27"/>
      <c r="AP6" s="29">
        <v>1</v>
      </c>
      <c r="AQ6" s="25"/>
      <c r="AR6" s="39"/>
    </row>
    <row r="7" spans="1:44" s="4" customFormat="1" ht="15" customHeight="1" x14ac:dyDescent="0.25">
      <c r="A7" s="2"/>
      <c r="B7" s="25">
        <v>2000</v>
      </c>
      <c r="C7" s="25" t="s">
        <v>65</v>
      </c>
      <c r="D7" s="26" t="s">
        <v>75</v>
      </c>
      <c r="E7" s="25">
        <v>28</v>
      </c>
      <c r="F7" s="25">
        <v>1</v>
      </c>
      <c r="G7" s="27">
        <v>32</v>
      </c>
      <c r="H7" s="25">
        <v>6</v>
      </c>
      <c r="I7" s="25">
        <v>59</v>
      </c>
      <c r="J7" s="25">
        <v>1</v>
      </c>
      <c r="K7" s="25">
        <v>8</v>
      </c>
      <c r="L7" s="25">
        <v>17</v>
      </c>
      <c r="M7" s="25">
        <v>33</v>
      </c>
      <c r="N7" s="32">
        <v>0.378</v>
      </c>
      <c r="O7" s="95"/>
      <c r="P7" s="18" t="s">
        <v>115</v>
      </c>
      <c r="Q7" s="18"/>
      <c r="R7" s="18"/>
      <c r="S7" s="18"/>
      <c r="T7" s="30"/>
      <c r="U7" s="25">
        <v>9</v>
      </c>
      <c r="V7" s="25">
        <v>0</v>
      </c>
      <c r="W7" s="27">
        <v>7</v>
      </c>
      <c r="X7" s="25">
        <v>0</v>
      </c>
      <c r="Y7" s="25">
        <v>24</v>
      </c>
      <c r="Z7" s="28">
        <v>0.45300000000000001</v>
      </c>
      <c r="AA7" s="24"/>
      <c r="AB7" s="18"/>
      <c r="AC7" s="18"/>
      <c r="AD7" s="18"/>
      <c r="AE7" s="18"/>
      <c r="AF7" s="24"/>
      <c r="AG7" s="76" t="s">
        <v>98</v>
      </c>
      <c r="AH7" s="76" t="s">
        <v>99</v>
      </c>
      <c r="AI7" s="76" t="s">
        <v>100</v>
      </c>
      <c r="AJ7" s="76"/>
      <c r="AK7" s="24"/>
      <c r="AL7" s="25"/>
      <c r="AM7" s="25"/>
      <c r="AN7" s="76"/>
      <c r="AO7" s="27"/>
      <c r="AP7" s="29"/>
      <c r="AQ7" s="25"/>
      <c r="AR7" s="39"/>
    </row>
    <row r="8" spans="1:44" s="4" customFormat="1" ht="15" customHeight="1" x14ac:dyDescent="0.25">
      <c r="A8" s="2"/>
      <c r="B8" s="25">
        <v>2001</v>
      </c>
      <c r="C8" s="25" t="s">
        <v>65</v>
      </c>
      <c r="D8" s="26" t="s">
        <v>75</v>
      </c>
      <c r="E8" s="25">
        <v>27</v>
      </c>
      <c r="F8" s="25">
        <v>4</v>
      </c>
      <c r="G8" s="27">
        <v>72</v>
      </c>
      <c r="H8" s="25">
        <v>6</v>
      </c>
      <c r="I8" s="25">
        <v>97</v>
      </c>
      <c r="J8" s="25">
        <v>0</v>
      </c>
      <c r="K8" s="25">
        <v>3</v>
      </c>
      <c r="L8" s="25">
        <v>18</v>
      </c>
      <c r="M8" s="25">
        <v>76</v>
      </c>
      <c r="N8" s="32">
        <v>0.48699999999999999</v>
      </c>
      <c r="O8" s="95"/>
      <c r="P8" s="18" t="s">
        <v>65</v>
      </c>
      <c r="Q8" s="18"/>
      <c r="R8" s="18" t="s">
        <v>67</v>
      </c>
      <c r="S8" s="18"/>
      <c r="T8" s="30"/>
      <c r="U8" s="25">
        <v>10</v>
      </c>
      <c r="V8" s="25">
        <v>2</v>
      </c>
      <c r="W8" s="27">
        <v>23</v>
      </c>
      <c r="X8" s="25">
        <v>2</v>
      </c>
      <c r="Y8" s="25">
        <v>34</v>
      </c>
      <c r="Z8" s="28">
        <v>0.48599999999999999</v>
      </c>
      <c r="AA8" s="24"/>
      <c r="AB8" s="25" t="s">
        <v>64</v>
      </c>
      <c r="AC8" s="18"/>
      <c r="AD8" s="18" t="s">
        <v>62</v>
      </c>
      <c r="AE8" s="18"/>
      <c r="AF8" s="24"/>
      <c r="AG8" s="76" t="s">
        <v>101</v>
      </c>
      <c r="AH8" s="76" t="s">
        <v>97</v>
      </c>
      <c r="AI8" s="76" t="s">
        <v>102</v>
      </c>
      <c r="AJ8" s="76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2002</v>
      </c>
      <c r="C9" s="25" t="s">
        <v>62</v>
      </c>
      <c r="D9" s="26" t="s">
        <v>75</v>
      </c>
      <c r="E9" s="25">
        <v>28</v>
      </c>
      <c r="F9" s="25">
        <v>3</v>
      </c>
      <c r="G9" s="27">
        <v>51</v>
      </c>
      <c r="H9" s="25">
        <v>5</v>
      </c>
      <c r="I9" s="25">
        <v>86</v>
      </c>
      <c r="J9" s="25">
        <v>1</v>
      </c>
      <c r="K9" s="25">
        <v>7</v>
      </c>
      <c r="L9" s="25">
        <v>24</v>
      </c>
      <c r="M9" s="25">
        <v>54</v>
      </c>
      <c r="N9" s="32">
        <v>0.41299999999999998</v>
      </c>
      <c r="O9" s="95"/>
      <c r="P9" s="18" t="s">
        <v>67</v>
      </c>
      <c r="Q9" s="18"/>
      <c r="R9" s="18" t="s">
        <v>78</v>
      </c>
      <c r="S9" s="18"/>
      <c r="T9" s="30"/>
      <c r="U9" s="25">
        <v>8</v>
      </c>
      <c r="V9" s="25">
        <v>0</v>
      </c>
      <c r="W9" s="27">
        <v>16</v>
      </c>
      <c r="X9" s="25">
        <v>1</v>
      </c>
      <c r="Y9" s="25">
        <v>22</v>
      </c>
      <c r="Z9" s="28">
        <v>0.373</v>
      </c>
      <c r="AA9" s="24"/>
      <c r="AB9" s="18" t="s">
        <v>77</v>
      </c>
      <c r="AC9" s="18"/>
      <c r="AD9" s="18"/>
      <c r="AE9" s="18"/>
      <c r="AF9" s="24"/>
      <c r="AG9" s="76" t="s">
        <v>98</v>
      </c>
      <c r="AH9" s="76" t="s">
        <v>103</v>
      </c>
      <c r="AI9" s="76" t="s">
        <v>104</v>
      </c>
      <c r="AJ9" s="76"/>
      <c r="AK9" s="24"/>
      <c r="AL9" s="25"/>
      <c r="AM9" s="25"/>
      <c r="AN9" s="25"/>
      <c r="AO9" s="27"/>
      <c r="AP9" s="29"/>
      <c r="AQ9" s="25">
        <v>1</v>
      </c>
      <c r="AR9" s="39"/>
    </row>
    <row r="10" spans="1:44" s="4" customFormat="1" ht="15" customHeight="1" x14ac:dyDescent="0.25">
      <c r="A10" s="2"/>
      <c r="B10" s="25">
        <v>2003</v>
      </c>
      <c r="C10" s="25" t="s">
        <v>77</v>
      </c>
      <c r="D10" s="26" t="s">
        <v>75</v>
      </c>
      <c r="E10" s="25">
        <v>26</v>
      </c>
      <c r="F10" s="25">
        <v>1</v>
      </c>
      <c r="G10" s="27">
        <v>41</v>
      </c>
      <c r="H10" s="25">
        <v>2</v>
      </c>
      <c r="I10" s="25">
        <v>71</v>
      </c>
      <c r="J10" s="25">
        <v>1</v>
      </c>
      <c r="K10" s="25">
        <v>3</v>
      </c>
      <c r="L10" s="25">
        <v>25</v>
      </c>
      <c r="M10" s="25">
        <v>42</v>
      </c>
      <c r="N10" s="32">
        <v>0.40300000000000002</v>
      </c>
      <c r="O10" s="95"/>
      <c r="P10" s="18" t="s">
        <v>78</v>
      </c>
      <c r="Q10" s="18"/>
      <c r="R10" s="18" t="s">
        <v>116</v>
      </c>
      <c r="S10" s="18"/>
      <c r="T10" s="30"/>
      <c r="U10" s="25">
        <v>7</v>
      </c>
      <c r="V10" s="25">
        <v>1</v>
      </c>
      <c r="W10" s="27">
        <v>14</v>
      </c>
      <c r="X10" s="25">
        <v>1</v>
      </c>
      <c r="Y10" s="25">
        <v>24</v>
      </c>
      <c r="Z10" s="28">
        <v>0.4</v>
      </c>
      <c r="AA10" s="24"/>
      <c r="AB10" s="18" t="s">
        <v>74</v>
      </c>
      <c r="AC10" s="18"/>
      <c r="AD10" s="18"/>
      <c r="AE10" s="18"/>
      <c r="AF10" s="24"/>
      <c r="AG10" s="76" t="s">
        <v>105</v>
      </c>
      <c r="AH10" s="76"/>
      <c r="AI10" s="76"/>
      <c r="AJ10" s="76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2004</v>
      </c>
      <c r="C11" s="25" t="s">
        <v>65</v>
      </c>
      <c r="D11" s="26" t="s">
        <v>75</v>
      </c>
      <c r="E11" s="25">
        <v>28</v>
      </c>
      <c r="F11" s="25">
        <v>5</v>
      </c>
      <c r="G11" s="27">
        <v>42</v>
      </c>
      <c r="H11" s="25">
        <v>6</v>
      </c>
      <c r="I11" s="25">
        <v>101</v>
      </c>
      <c r="J11" s="25">
        <v>1</v>
      </c>
      <c r="K11" s="25">
        <v>8</v>
      </c>
      <c r="L11" s="25">
        <v>45</v>
      </c>
      <c r="M11" s="25">
        <v>47</v>
      </c>
      <c r="N11" s="32">
        <v>0.51500000000000001</v>
      </c>
      <c r="O11" s="95"/>
      <c r="P11" s="18" t="s">
        <v>66</v>
      </c>
      <c r="Q11" s="18"/>
      <c r="R11" s="18" t="s">
        <v>117</v>
      </c>
      <c r="S11" s="18"/>
      <c r="T11" s="30"/>
      <c r="U11" s="25">
        <v>14</v>
      </c>
      <c r="V11" s="25">
        <v>0</v>
      </c>
      <c r="W11" s="27">
        <v>26</v>
      </c>
      <c r="X11" s="25">
        <v>1</v>
      </c>
      <c r="Y11" s="25">
        <v>40</v>
      </c>
      <c r="Z11" s="28">
        <v>0.4</v>
      </c>
      <c r="AA11" s="24"/>
      <c r="AB11" s="18" t="s">
        <v>65</v>
      </c>
      <c r="AC11" s="18"/>
      <c r="AD11" s="18" t="s">
        <v>66</v>
      </c>
      <c r="AE11" s="18"/>
      <c r="AF11" s="24"/>
      <c r="AG11" s="76" t="s">
        <v>106</v>
      </c>
      <c r="AH11" s="76" t="s">
        <v>99</v>
      </c>
      <c r="AI11" s="76" t="s">
        <v>107</v>
      </c>
      <c r="AJ11" s="76"/>
      <c r="AK11" s="24"/>
      <c r="AL11" s="25"/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1"/>
      <c r="B12" s="16" t="s">
        <v>7</v>
      </c>
      <c r="C12" s="17"/>
      <c r="D12" s="15"/>
      <c r="E12" s="18">
        <v>193</v>
      </c>
      <c r="F12" s="18">
        <v>18</v>
      </c>
      <c r="G12" s="18">
        <v>336</v>
      </c>
      <c r="H12" s="18">
        <v>31</v>
      </c>
      <c r="I12" s="18">
        <v>599</v>
      </c>
      <c r="J12" s="18">
        <v>5</v>
      </c>
      <c r="K12" s="18">
        <v>47</v>
      </c>
      <c r="L12" s="18">
        <v>193</v>
      </c>
      <c r="M12" s="18">
        <v>354</v>
      </c>
      <c r="N12" s="33">
        <v>0.45300000000000001</v>
      </c>
      <c r="O12" s="78"/>
      <c r="P12" s="66" t="s">
        <v>47</v>
      </c>
      <c r="Q12" s="66" t="s">
        <v>47</v>
      </c>
      <c r="R12" s="66" t="s">
        <v>47</v>
      </c>
      <c r="S12" s="66" t="s">
        <v>47</v>
      </c>
      <c r="T12" s="24"/>
      <c r="U12" s="18">
        <v>58</v>
      </c>
      <c r="V12" s="18">
        <v>3</v>
      </c>
      <c r="W12" s="18">
        <v>107</v>
      </c>
      <c r="X12" s="18">
        <v>5</v>
      </c>
      <c r="Y12" s="18">
        <v>176</v>
      </c>
      <c r="Z12" s="33">
        <v>0.42499999999999999</v>
      </c>
      <c r="AA12" s="78"/>
      <c r="AB12" s="66" t="s">
        <v>110</v>
      </c>
      <c r="AC12" s="66" t="s">
        <v>47</v>
      </c>
      <c r="AD12" s="66" t="s">
        <v>109</v>
      </c>
      <c r="AE12" s="66" t="s">
        <v>47</v>
      </c>
      <c r="AF12" s="24"/>
      <c r="AG12" s="66" t="s">
        <v>111</v>
      </c>
      <c r="AH12" s="66" t="s">
        <v>108</v>
      </c>
      <c r="AI12" s="66" t="s">
        <v>93</v>
      </c>
      <c r="AJ12" s="66" t="s">
        <v>61</v>
      </c>
      <c r="AK12" s="24"/>
      <c r="AL12" s="18">
        <v>0</v>
      </c>
      <c r="AM12" s="18">
        <v>0</v>
      </c>
      <c r="AN12" s="18">
        <v>0</v>
      </c>
      <c r="AO12" s="18">
        <v>0</v>
      </c>
      <c r="AP12" s="18">
        <v>1</v>
      </c>
      <c r="AQ12" s="18">
        <v>1</v>
      </c>
      <c r="AR12" s="39"/>
    </row>
    <row r="13" spans="1:44" s="4" customFormat="1" ht="15" customHeight="1" x14ac:dyDescent="0.25">
      <c r="A13" s="1"/>
      <c r="B13" s="16" t="s">
        <v>212</v>
      </c>
      <c r="C13" s="17"/>
      <c r="D13" s="15"/>
      <c r="E13" s="17"/>
      <c r="F13" s="14"/>
      <c r="G13" s="14" t="s">
        <v>211</v>
      </c>
      <c r="H13" s="14"/>
      <c r="I13" s="14"/>
      <c r="J13" s="14"/>
      <c r="K13" s="14"/>
      <c r="L13" s="14"/>
      <c r="M13" s="14"/>
      <c r="N13" s="69"/>
      <c r="O13" s="24"/>
      <c r="P13" s="72"/>
      <c r="Q13" s="73"/>
      <c r="R13" s="70"/>
      <c r="S13" s="71"/>
      <c r="T13" s="24"/>
      <c r="U13" s="17"/>
      <c r="V13" s="14" t="s">
        <v>127</v>
      </c>
      <c r="W13" s="14" t="s">
        <v>128</v>
      </c>
      <c r="X13" s="14"/>
      <c r="Y13" s="14"/>
      <c r="Z13" s="15"/>
      <c r="AA13" s="24"/>
      <c r="AB13" s="72"/>
      <c r="AC13" s="73"/>
      <c r="AD13" s="70"/>
      <c r="AE13" s="71"/>
      <c r="AF13" s="24"/>
      <c r="AG13" s="74">
        <v>0.83299999999999996</v>
      </c>
      <c r="AH13" s="75">
        <v>0.2</v>
      </c>
      <c r="AI13" s="75">
        <v>0.75</v>
      </c>
      <c r="AJ13" s="123">
        <v>0</v>
      </c>
      <c r="AK13" s="24"/>
      <c r="AL13" s="17"/>
      <c r="AM13" s="14"/>
      <c r="AN13" s="14"/>
      <c r="AO13" s="14"/>
      <c r="AP13" s="14"/>
      <c r="AQ13" s="15"/>
      <c r="AR13" s="39"/>
    </row>
    <row r="14" spans="1:44" ht="15" customHeight="1" x14ac:dyDescent="0.25">
      <c r="A14" s="2"/>
      <c r="B14" s="26" t="s">
        <v>2</v>
      </c>
      <c r="C14" s="29"/>
      <c r="D14" s="34">
        <v>566</v>
      </c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35"/>
      <c r="P14" s="24"/>
      <c r="Q14" s="24"/>
      <c r="R14" s="24"/>
      <c r="S14" s="24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24"/>
      <c r="AG14" s="35"/>
      <c r="AH14" s="35"/>
      <c r="AI14" s="35"/>
      <c r="AJ14" s="35"/>
      <c r="AK14" s="24"/>
      <c r="AL14" s="35"/>
      <c r="AM14" s="35"/>
      <c r="AN14" s="35"/>
      <c r="AO14" s="35"/>
      <c r="AP14" s="35"/>
      <c r="AQ14" s="35"/>
      <c r="AR14" s="39"/>
    </row>
    <row r="15" spans="1:44" s="4" customFormat="1" ht="15" customHeight="1" x14ac:dyDescent="0.25">
      <c r="A15" s="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30"/>
      <c r="P15" s="30"/>
      <c r="Q15" s="30"/>
      <c r="R15" s="30"/>
      <c r="S15" s="30"/>
      <c r="T15" s="30"/>
      <c r="U15" s="35"/>
      <c r="V15" s="38"/>
      <c r="W15" s="35"/>
      <c r="X15" s="35"/>
      <c r="Y15" s="35"/>
      <c r="Z15" s="35"/>
      <c r="AA15" s="35"/>
      <c r="AB15" s="35"/>
      <c r="AC15" s="35"/>
      <c r="AD15" s="35"/>
      <c r="AE15" s="35"/>
      <c r="AF15" s="24"/>
      <c r="AG15" s="35"/>
      <c r="AH15" s="35"/>
      <c r="AI15" s="35"/>
      <c r="AJ15" s="35"/>
      <c r="AK15" s="24"/>
      <c r="AL15" s="35"/>
      <c r="AM15" s="35"/>
      <c r="AN15" s="35"/>
      <c r="AO15" s="35"/>
      <c r="AP15" s="35"/>
      <c r="AQ15" s="35"/>
      <c r="AR15" s="39"/>
    </row>
    <row r="16" spans="1:44" ht="15" customHeight="1" x14ac:dyDescent="0.25">
      <c r="A16" s="2"/>
      <c r="B16" s="22" t="s">
        <v>24</v>
      </c>
      <c r="C16" s="40"/>
      <c r="D16" s="40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35"/>
      <c r="K16" s="18" t="s">
        <v>26</v>
      </c>
      <c r="L16" s="18" t="s">
        <v>27</v>
      </c>
      <c r="M16" s="18" t="s">
        <v>28</v>
      </c>
      <c r="N16" s="18" t="s">
        <v>21</v>
      </c>
      <c r="O16" s="24"/>
      <c r="P16" s="41" t="s">
        <v>29</v>
      </c>
      <c r="Q16" s="12"/>
      <c r="R16" s="12"/>
      <c r="S16" s="12"/>
      <c r="T16" s="42"/>
      <c r="U16" s="42"/>
      <c r="V16" s="42"/>
      <c r="W16" s="42"/>
      <c r="X16" s="42"/>
      <c r="Y16" s="12"/>
      <c r="Z16" s="12"/>
      <c r="AA16" s="12"/>
      <c r="AB16" s="42"/>
      <c r="AC16" s="42"/>
      <c r="AD16" s="12"/>
      <c r="AE16" s="43"/>
      <c r="AF16" s="24"/>
      <c r="AG16" s="41" t="s">
        <v>56</v>
      </c>
      <c r="AH16" s="12"/>
      <c r="AI16" s="42"/>
      <c r="AJ16" s="43"/>
      <c r="AK16" s="24"/>
      <c r="AL16" s="10" t="s">
        <v>57</v>
      </c>
      <c r="AM16" s="12"/>
      <c r="AN16" s="12"/>
      <c r="AO16" s="12"/>
      <c r="AP16" s="12"/>
      <c r="AQ16" s="43"/>
      <c r="AR16" s="39"/>
    </row>
    <row r="17" spans="1:45" ht="15" customHeight="1" x14ac:dyDescent="0.25">
      <c r="A17" s="2"/>
      <c r="B17" s="41" t="s">
        <v>12</v>
      </c>
      <c r="C17" s="12"/>
      <c r="D17" s="43"/>
      <c r="E17" s="25">
        <v>193</v>
      </c>
      <c r="F17" s="25">
        <v>18</v>
      </c>
      <c r="G17" s="25">
        <v>336</v>
      </c>
      <c r="H17" s="25">
        <v>31</v>
      </c>
      <c r="I17" s="25">
        <v>599</v>
      </c>
      <c r="J17" s="35"/>
      <c r="K17" s="44">
        <v>1.8341968911917099</v>
      </c>
      <c r="L17" s="44">
        <v>0.16062176165803108</v>
      </c>
      <c r="M17" s="44">
        <v>3.1036269430051813</v>
      </c>
      <c r="N17" s="32">
        <v>0.45300000000000001</v>
      </c>
      <c r="O17" s="24"/>
      <c r="P17" s="133" t="s">
        <v>9</v>
      </c>
      <c r="Q17" s="148"/>
      <c r="R17" s="134" t="s">
        <v>81</v>
      </c>
      <c r="S17" s="134"/>
      <c r="T17" s="134"/>
      <c r="U17" s="134"/>
      <c r="V17" s="134"/>
      <c r="W17" s="134"/>
      <c r="X17" s="134"/>
      <c r="Y17" s="149"/>
      <c r="Z17" s="149"/>
      <c r="AA17" s="149"/>
      <c r="AB17" s="149" t="s">
        <v>58</v>
      </c>
      <c r="AC17" s="149"/>
      <c r="AD17" s="150" t="s">
        <v>84</v>
      </c>
      <c r="AE17" s="135"/>
      <c r="AF17" s="24"/>
      <c r="AG17" s="151"/>
      <c r="AH17" s="162"/>
      <c r="AI17" s="134"/>
      <c r="AJ17" s="135"/>
      <c r="AK17" s="24"/>
      <c r="AL17" s="133"/>
      <c r="AM17" s="149"/>
      <c r="AN17" s="134"/>
      <c r="AO17" s="134"/>
      <c r="AP17" s="134"/>
      <c r="AQ17" s="135"/>
      <c r="AR17" s="39"/>
    </row>
    <row r="18" spans="1:45" ht="15" customHeight="1" x14ac:dyDescent="0.25">
      <c r="A18" s="2"/>
      <c r="B18" s="45" t="s">
        <v>14</v>
      </c>
      <c r="C18" s="46"/>
      <c r="D18" s="47"/>
      <c r="E18" s="25">
        <v>58</v>
      </c>
      <c r="F18" s="25">
        <v>3</v>
      </c>
      <c r="G18" s="25">
        <v>107</v>
      </c>
      <c r="H18" s="25">
        <v>5</v>
      </c>
      <c r="I18" s="25">
        <v>176</v>
      </c>
      <c r="J18" s="35"/>
      <c r="K18" s="44">
        <v>1.896551724137931</v>
      </c>
      <c r="L18" s="44">
        <v>8.6206896551724144E-2</v>
      </c>
      <c r="M18" s="44">
        <v>3.0344827586206895</v>
      </c>
      <c r="N18" s="32">
        <v>0.42499999999999999</v>
      </c>
      <c r="O18" s="24"/>
      <c r="P18" s="151" t="s">
        <v>50</v>
      </c>
      <c r="Q18" s="152"/>
      <c r="R18" s="153" t="s">
        <v>81</v>
      </c>
      <c r="S18" s="153"/>
      <c r="T18" s="153"/>
      <c r="U18" s="153"/>
      <c r="V18" s="153"/>
      <c r="W18" s="153"/>
      <c r="X18" s="153"/>
      <c r="Y18" s="154"/>
      <c r="Z18" s="154"/>
      <c r="AA18" s="154"/>
      <c r="AB18" s="154" t="s">
        <v>58</v>
      </c>
      <c r="AC18" s="154"/>
      <c r="AD18" s="155" t="s">
        <v>84</v>
      </c>
      <c r="AE18" s="156"/>
      <c r="AF18" s="24"/>
      <c r="AG18" s="151"/>
      <c r="AH18" s="163"/>
      <c r="AI18" s="153"/>
      <c r="AJ18" s="156"/>
      <c r="AK18" s="24"/>
      <c r="AL18" s="151"/>
      <c r="AM18" s="154"/>
      <c r="AN18" s="153"/>
      <c r="AO18" s="153"/>
      <c r="AP18" s="153"/>
      <c r="AQ18" s="156"/>
      <c r="AR18" s="39"/>
    </row>
    <row r="19" spans="1:45" ht="15" customHeight="1" x14ac:dyDescent="0.25">
      <c r="A19" s="2"/>
      <c r="B19" s="48" t="s">
        <v>15</v>
      </c>
      <c r="C19" s="49"/>
      <c r="D19" s="50"/>
      <c r="E19" s="31"/>
      <c r="F19" s="31"/>
      <c r="G19" s="31"/>
      <c r="H19" s="31"/>
      <c r="I19" s="31"/>
      <c r="J19" s="35"/>
      <c r="K19" s="51"/>
      <c r="L19" s="51"/>
      <c r="M19" s="51"/>
      <c r="N19" s="52"/>
      <c r="O19" s="24"/>
      <c r="P19" s="151" t="s">
        <v>51</v>
      </c>
      <c r="Q19" s="152"/>
      <c r="R19" s="153" t="s">
        <v>82</v>
      </c>
      <c r="S19" s="153"/>
      <c r="T19" s="153"/>
      <c r="U19" s="153"/>
      <c r="V19" s="153"/>
      <c r="W19" s="153"/>
      <c r="X19" s="153"/>
      <c r="Y19" s="154"/>
      <c r="Z19" s="154"/>
      <c r="AA19" s="154"/>
      <c r="AB19" s="154" t="s">
        <v>83</v>
      </c>
      <c r="AC19" s="154"/>
      <c r="AD19" s="155" t="s">
        <v>85</v>
      </c>
      <c r="AE19" s="156"/>
      <c r="AF19" s="24"/>
      <c r="AG19" s="164"/>
      <c r="AH19" s="163"/>
      <c r="AI19" s="153"/>
      <c r="AJ19" s="156"/>
      <c r="AK19" s="24"/>
      <c r="AL19" s="151"/>
      <c r="AM19" s="154"/>
      <c r="AN19" s="153"/>
      <c r="AO19" s="153"/>
      <c r="AP19" s="153"/>
      <c r="AQ19" s="156"/>
      <c r="AR19" s="39"/>
    </row>
    <row r="20" spans="1:45" ht="15" customHeight="1" x14ac:dyDescent="0.25">
      <c r="A20" s="2"/>
      <c r="B20" s="53" t="s">
        <v>25</v>
      </c>
      <c r="C20" s="54"/>
      <c r="D20" s="55"/>
      <c r="E20" s="18">
        <v>251</v>
      </c>
      <c r="F20" s="18">
        <v>21</v>
      </c>
      <c r="G20" s="18">
        <v>443</v>
      </c>
      <c r="H20" s="18">
        <v>36</v>
      </c>
      <c r="I20" s="18">
        <v>775</v>
      </c>
      <c r="J20" s="35"/>
      <c r="K20" s="56">
        <v>1.8486055776892429</v>
      </c>
      <c r="L20" s="56">
        <v>0.14342629482071714</v>
      </c>
      <c r="M20" s="56">
        <v>3.0876494023904382</v>
      </c>
      <c r="N20" s="33">
        <v>0.44600000000000001</v>
      </c>
      <c r="O20" s="24"/>
      <c r="P20" s="157" t="s">
        <v>10</v>
      </c>
      <c r="Q20" s="158"/>
      <c r="R20" s="159" t="s">
        <v>82</v>
      </c>
      <c r="S20" s="159"/>
      <c r="T20" s="159"/>
      <c r="U20" s="159"/>
      <c r="V20" s="159"/>
      <c r="W20" s="159"/>
      <c r="X20" s="159"/>
      <c r="Y20" s="160"/>
      <c r="Z20" s="160"/>
      <c r="AA20" s="160"/>
      <c r="AB20" s="160" t="s">
        <v>83</v>
      </c>
      <c r="AC20" s="160"/>
      <c r="AD20" s="106" t="s">
        <v>85</v>
      </c>
      <c r="AE20" s="161"/>
      <c r="AF20" s="24"/>
      <c r="AG20" s="165"/>
      <c r="AH20" s="166"/>
      <c r="AI20" s="167"/>
      <c r="AJ20" s="161"/>
      <c r="AK20" s="24"/>
      <c r="AL20" s="157"/>
      <c r="AM20" s="160"/>
      <c r="AN20" s="159"/>
      <c r="AO20" s="159"/>
      <c r="AP20" s="159"/>
      <c r="AQ20" s="161"/>
      <c r="AR20" s="39"/>
    </row>
    <row r="21" spans="1:45" ht="15" customHeight="1" x14ac:dyDescent="0.25">
      <c r="A21" s="2"/>
      <c r="B21" s="37"/>
      <c r="C21" s="37"/>
      <c r="D21" s="37"/>
      <c r="E21" s="37"/>
      <c r="F21" s="37"/>
      <c r="G21" s="37"/>
      <c r="H21" s="37"/>
      <c r="I21" s="37"/>
      <c r="J21" s="35"/>
      <c r="K21" s="37"/>
      <c r="L21" s="37"/>
      <c r="M21" s="37"/>
      <c r="N21" s="36"/>
      <c r="O21" s="24">
        <v>0</v>
      </c>
      <c r="P21" s="35"/>
      <c r="Q21" s="38"/>
      <c r="R21" s="35"/>
      <c r="S21" s="35"/>
      <c r="T21" s="24"/>
      <c r="U21" s="24"/>
      <c r="V21" s="38"/>
      <c r="W21" s="35"/>
      <c r="X21" s="35"/>
      <c r="Y21" s="24"/>
      <c r="Z21" s="24"/>
      <c r="AA21" s="24"/>
      <c r="AB21" s="24"/>
      <c r="AC21" s="24"/>
      <c r="AD21" s="24"/>
      <c r="AE21" s="24"/>
      <c r="AF21" s="24"/>
      <c r="AG21" s="24"/>
      <c r="AH21" s="57"/>
      <c r="AI21" s="35"/>
      <c r="AJ21" s="35"/>
      <c r="AK21" s="24"/>
      <c r="AL21" s="35"/>
      <c r="AM21" s="35"/>
      <c r="AN21" s="35"/>
      <c r="AO21" s="35"/>
      <c r="AP21" s="35"/>
      <c r="AQ21" s="35"/>
      <c r="AR21" s="39"/>
    </row>
    <row r="22" spans="1:45" ht="15" customHeight="1" x14ac:dyDescent="0.2">
      <c r="A22" s="2"/>
      <c r="B22" s="35" t="s">
        <v>60</v>
      </c>
      <c r="C22" s="35"/>
      <c r="D22" s="35" t="s">
        <v>150</v>
      </c>
      <c r="E22" s="35"/>
      <c r="F22" s="35"/>
      <c r="G22" s="38"/>
      <c r="H22" s="35"/>
      <c r="I22" s="35"/>
      <c r="J22" s="35"/>
      <c r="K22" s="35"/>
      <c r="L22" s="35"/>
      <c r="M22" s="35"/>
      <c r="N22" s="35" t="s">
        <v>79</v>
      </c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</row>
    <row r="23" spans="1:45" ht="15" customHeight="1" x14ac:dyDescent="0.2">
      <c r="A23" s="2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8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</row>
    <row r="24" spans="1:45" ht="14.25" x14ac:dyDescent="0.2">
      <c r="A24" s="2"/>
      <c r="B24" s="168" t="s">
        <v>129</v>
      </c>
      <c r="C24" s="169"/>
      <c r="D24" s="169"/>
      <c r="E24" s="169"/>
      <c r="F24" s="169" t="s">
        <v>130</v>
      </c>
      <c r="G24" s="169" t="s">
        <v>3</v>
      </c>
      <c r="H24" s="169" t="s">
        <v>5</v>
      </c>
      <c r="I24" s="169" t="s">
        <v>6</v>
      </c>
      <c r="J24" s="169" t="s">
        <v>131</v>
      </c>
      <c r="K24" s="170" t="s">
        <v>16</v>
      </c>
      <c r="L24" s="35"/>
      <c r="M24" s="171" t="s">
        <v>132</v>
      </c>
      <c r="N24" s="172"/>
      <c r="O24" s="172"/>
      <c r="P24" s="169" t="s">
        <v>3</v>
      </c>
      <c r="Q24" s="169" t="s">
        <v>5</v>
      </c>
      <c r="R24" s="169" t="s">
        <v>6</v>
      </c>
      <c r="S24" s="169" t="s">
        <v>131</v>
      </c>
      <c r="T24" s="172"/>
      <c r="U24" s="170" t="s">
        <v>16</v>
      </c>
      <c r="V24" s="35"/>
      <c r="W24" s="171" t="s">
        <v>133</v>
      </c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3"/>
      <c r="AI24" s="174"/>
      <c r="AJ24" s="175"/>
      <c r="AK24" s="175"/>
      <c r="AL24" s="175"/>
      <c r="AM24" s="172"/>
      <c r="AN24" s="172"/>
      <c r="AO24" s="172"/>
      <c r="AP24" s="172"/>
      <c r="AQ24" s="176"/>
      <c r="AR24" s="24"/>
      <c r="AS24" s="24"/>
    </row>
    <row r="25" spans="1:45" ht="15" customHeight="1" x14ac:dyDescent="0.2">
      <c r="A25" s="2"/>
      <c r="B25" s="177">
        <v>1998</v>
      </c>
      <c r="C25" s="78" t="s">
        <v>74</v>
      </c>
      <c r="D25" s="153" t="s">
        <v>75</v>
      </c>
      <c r="E25" s="78"/>
      <c r="F25" s="78">
        <v>24</v>
      </c>
      <c r="G25" s="78">
        <v>28</v>
      </c>
      <c r="H25" s="178">
        <f t="shared" ref="H25:H29" si="0">PRODUCT((F5+G5)/E5)</f>
        <v>2.1071428571428572</v>
      </c>
      <c r="I25" s="178">
        <f t="shared" ref="I25:I29" si="1">PRODUCT(H5/E5)</f>
        <v>0.14285714285714285</v>
      </c>
      <c r="J25" s="178">
        <f t="shared" ref="J25:J29" si="2">PRODUCT(F5+G5+H5)/E5</f>
        <v>2.25</v>
      </c>
      <c r="K25" s="185">
        <f t="shared" ref="K25:K29" si="3">PRODUCT(I5/E5)</f>
        <v>3.7857142857142856</v>
      </c>
      <c r="L25" s="38"/>
      <c r="M25" s="164" t="s">
        <v>155</v>
      </c>
      <c r="N25" s="78"/>
      <c r="O25" s="78">
        <v>20</v>
      </c>
      <c r="P25" s="180" t="s">
        <v>187</v>
      </c>
      <c r="Q25" s="180" t="s">
        <v>169</v>
      </c>
      <c r="R25" s="180" t="s">
        <v>173</v>
      </c>
      <c r="S25" s="180" t="s">
        <v>180</v>
      </c>
      <c r="T25" s="181"/>
      <c r="U25" s="179" t="s">
        <v>162</v>
      </c>
      <c r="V25" s="38"/>
      <c r="W25" s="182" t="s">
        <v>140</v>
      </c>
      <c r="X25" s="163"/>
      <c r="Y25" s="163"/>
      <c r="Z25" s="153"/>
      <c r="AA25" s="153"/>
      <c r="AB25" s="153"/>
      <c r="AC25" s="163"/>
      <c r="AD25" s="153"/>
      <c r="AE25" s="153"/>
      <c r="AF25" s="153"/>
      <c r="AG25" s="163"/>
      <c r="AH25" s="156"/>
      <c r="AI25" s="162"/>
      <c r="AJ25" s="162"/>
      <c r="AK25" s="153"/>
      <c r="AL25" s="153"/>
      <c r="AM25" s="153"/>
      <c r="AN25" s="153"/>
      <c r="AO25" s="153"/>
      <c r="AP25" s="153"/>
      <c r="AQ25" s="156"/>
      <c r="AR25" s="24"/>
      <c r="AS25" s="24"/>
    </row>
    <row r="26" spans="1:45" ht="15" customHeight="1" x14ac:dyDescent="0.2">
      <c r="A26" s="2"/>
      <c r="B26" s="177">
        <v>1999</v>
      </c>
      <c r="C26" s="78" t="s">
        <v>76</v>
      </c>
      <c r="D26" s="153" t="s">
        <v>75</v>
      </c>
      <c r="E26" s="78"/>
      <c r="F26" s="78">
        <v>25</v>
      </c>
      <c r="G26" s="78">
        <v>28</v>
      </c>
      <c r="H26" s="178">
        <f t="shared" si="0"/>
        <v>1.5357142857142858</v>
      </c>
      <c r="I26" s="178">
        <f t="shared" si="1"/>
        <v>7.1428571428571425E-2</v>
      </c>
      <c r="J26" s="178">
        <f t="shared" si="2"/>
        <v>1.6071428571428572</v>
      </c>
      <c r="K26" s="179">
        <f t="shared" si="3"/>
        <v>2.8214285714285716</v>
      </c>
      <c r="L26" s="38"/>
      <c r="M26" s="164" t="s">
        <v>156</v>
      </c>
      <c r="N26" s="78"/>
      <c r="O26" s="78">
        <v>20</v>
      </c>
      <c r="P26" s="180" t="s">
        <v>188</v>
      </c>
      <c r="Q26" s="180" t="s">
        <v>139</v>
      </c>
      <c r="R26" s="180" t="s">
        <v>174</v>
      </c>
      <c r="S26" s="180" t="s">
        <v>181</v>
      </c>
      <c r="T26" s="181"/>
      <c r="U26" s="179" t="s">
        <v>163</v>
      </c>
      <c r="V26" s="38"/>
      <c r="W26" s="182" t="s">
        <v>134</v>
      </c>
      <c r="X26" s="153"/>
      <c r="Y26" s="183" t="s">
        <v>151</v>
      </c>
      <c r="Z26" s="183"/>
      <c r="AA26" s="183"/>
      <c r="AB26" s="183"/>
      <c r="AC26" s="183"/>
      <c r="AD26" s="183"/>
      <c r="AE26" s="183"/>
      <c r="AF26" s="183"/>
      <c r="AG26" s="183" t="s">
        <v>152</v>
      </c>
      <c r="AH26" s="179">
        <v>1.8518518518518519</v>
      </c>
      <c r="AI26" s="153"/>
      <c r="AJ26" s="153"/>
      <c r="AK26" s="153"/>
      <c r="AL26" s="153"/>
      <c r="AM26" s="153"/>
      <c r="AN26" s="153"/>
      <c r="AO26" s="153"/>
      <c r="AP26" s="153"/>
      <c r="AQ26" s="156"/>
      <c r="AR26" s="24"/>
      <c r="AS26" s="24"/>
    </row>
    <row r="27" spans="1:45" ht="15" customHeight="1" x14ac:dyDescent="0.2">
      <c r="A27" s="2"/>
      <c r="B27" s="177">
        <v>2000</v>
      </c>
      <c r="C27" s="78" t="s">
        <v>65</v>
      </c>
      <c r="D27" s="153" t="s">
        <v>75</v>
      </c>
      <c r="E27" s="78"/>
      <c r="F27" s="78">
        <v>26</v>
      </c>
      <c r="G27" s="78">
        <v>28</v>
      </c>
      <c r="H27" s="178">
        <f t="shared" si="0"/>
        <v>1.1785714285714286</v>
      </c>
      <c r="I27" s="178">
        <f t="shared" si="1"/>
        <v>0.21428571428571427</v>
      </c>
      <c r="J27" s="178">
        <f t="shared" si="2"/>
        <v>1.3928571428571428</v>
      </c>
      <c r="K27" s="179">
        <f t="shared" si="3"/>
        <v>2.1071428571428572</v>
      </c>
      <c r="L27" s="38"/>
      <c r="M27" s="164" t="s">
        <v>157</v>
      </c>
      <c r="N27" s="78"/>
      <c r="O27" s="78">
        <v>21</v>
      </c>
      <c r="P27" s="180" t="s">
        <v>189</v>
      </c>
      <c r="Q27" s="180" t="s">
        <v>138</v>
      </c>
      <c r="R27" s="180" t="s">
        <v>175</v>
      </c>
      <c r="S27" s="180" t="s">
        <v>182</v>
      </c>
      <c r="T27" s="178"/>
      <c r="U27" s="179" t="s">
        <v>164</v>
      </c>
      <c r="V27" s="38"/>
      <c r="W27" s="182" t="s">
        <v>136</v>
      </c>
      <c r="X27" s="163"/>
      <c r="Y27" s="183" t="s">
        <v>153</v>
      </c>
      <c r="Z27" s="183"/>
      <c r="AA27" s="183"/>
      <c r="AB27" s="183"/>
      <c r="AC27" s="183"/>
      <c r="AD27" s="183"/>
      <c r="AE27" s="183"/>
      <c r="AF27" s="183"/>
      <c r="AG27" s="183" t="s">
        <v>154</v>
      </c>
      <c r="AH27" s="179">
        <v>1.8404907975460123</v>
      </c>
      <c r="AI27" s="153"/>
      <c r="AJ27" s="153"/>
      <c r="AK27" s="153"/>
      <c r="AL27" s="153"/>
      <c r="AM27" s="163"/>
      <c r="AN27" s="153"/>
      <c r="AO27" s="153"/>
      <c r="AP27" s="153"/>
      <c r="AQ27" s="156"/>
      <c r="AR27" s="24"/>
      <c r="AS27" s="24"/>
    </row>
    <row r="28" spans="1:45" ht="15" customHeight="1" x14ac:dyDescent="0.2">
      <c r="A28" s="2"/>
      <c r="B28" s="177">
        <v>2001</v>
      </c>
      <c r="C28" s="78" t="s">
        <v>65</v>
      </c>
      <c r="D28" s="153" t="s">
        <v>75</v>
      </c>
      <c r="E28" s="78"/>
      <c r="F28" s="78">
        <v>27</v>
      </c>
      <c r="G28" s="78">
        <v>27</v>
      </c>
      <c r="H28" s="184">
        <f t="shared" si="0"/>
        <v>2.8148148148148149</v>
      </c>
      <c r="I28" s="184">
        <f t="shared" si="1"/>
        <v>0.22222222222222221</v>
      </c>
      <c r="J28" s="184">
        <f t="shared" si="2"/>
        <v>3.0370370370370372</v>
      </c>
      <c r="K28" s="179">
        <f t="shared" si="3"/>
        <v>3.5925925925925926</v>
      </c>
      <c r="L28" s="38"/>
      <c r="M28" s="164" t="s">
        <v>158</v>
      </c>
      <c r="N28" s="78"/>
      <c r="O28" s="78"/>
      <c r="P28" s="180" t="s">
        <v>190</v>
      </c>
      <c r="Q28" s="180" t="s">
        <v>143</v>
      </c>
      <c r="R28" s="180" t="s">
        <v>176</v>
      </c>
      <c r="S28" s="180" t="s">
        <v>183</v>
      </c>
      <c r="T28" s="178"/>
      <c r="U28" s="179" t="s">
        <v>165</v>
      </c>
      <c r="V28" s="38"/>
      <c r="W28" s="182"/>
      <c r="X28" s="163"/>
      <c r="Y28" s="163"/>
      <c r="Z28" s="153"/>
      <c r="AA28" s="153"/>
      <c r="AB28" s="153"/>
      <c r="AC28" s="163"/>
      <c r="AD28" s="153"/>
      <c r="AE28" s="153"/>
      <c r="AF28" s="153"/>
      <c r="AG28" s="163"/>
      <c r="AH28" s="156"/>
      <c r="AI28" s="153"/>
      <c r="AJ28" s="153"/>
      <c r="AK28" s="153"/>
      <c r="AL28" s="153"/>
      <c r="AM28" s="163"/>
      <c r="AN28" s="153"/>
      <c r="AO28" s="153"/>
      <c r="AP28" s="153"/>
      <c r="AQ28" s="156"/>
      <c r="AR28" s="24"/>
      <c r="AS28" s="24"/>
    </row>
    <row r="29" spans="1:45" ht="15" customHeight="1" x14ac:dyDescent="0.2">
      <c r="A29" s="2"/>
      <c r="B29" s="177">
        <v>2002</v>
      </c>
      <c r="C29" s="78" t="s">
        <v>62</v>
      </c>
      <c r="D29" s="153" t="s">
        <v>75</v>
      </c>
      <c r="E29" s="78"/>
      <c r="F29" s="78">
        <v>28</v>
      </c>
      <c r="G29" s="78">
        <v>28</v>
      </c>
      <c r="H29" s="178">
        <f t="shared" si="0"/>
        <v>1.9285714285714286</v>
      </c>
      <c r="I29" s="178">
        <f t="shared" si="1"/>
        <v>0.17857142857142858</v>
      </c>
      <c r="J29" s="178">
        <f t="shared" si="2"/>
        <v>2.1071428571428572</v>
      </c>
      <c r="K29" s="179">
        <f t="shared" si="3"/>
        <v>3.0714285714285716</v>
      </c>
      <c r="L29" s="38"/>
      <c r="M29" s="164" t="s">
        <v>159</v>
      </c>
      <c r="N29" s="78"/>
      <c r="O29" s="78"/>
      <c r="P29" s="180" t="s">
        <v>135</v>
      </c>
      <c r="Q29" s="180" t="s">
        <v>170</v>
      </c>
      <c r="R29" s="180" t="s">
        <v>177</v>
      </c>
      <c r="S29" s="180" t="s">
        <v>184</v>
      </c>
      <c r="T29" s="178"/>
      <c r="U29" s="179" t="s">
        <v>166</v>
      </c>
      <c r="V29" s="38"/>
      <c r="W29" s="182"/>
      <c r="X29" s="163"/>
      <c r="Y29" s="163"/>
      <c r="Z29" s="153"/>
      <c r="AA29" s="153"/>
      <c r="AB29" s="153"/>
      <c r="AC29" s="163"/>
      <c r="AD29" s="153"/>
      <c r="AE29" s="153"/>
      <c r="AF29" s="153"/>
      <c r="AG29" s="163"/>
      <c r="AH29" s="156"/>
      <c r="AI29" s="153"/>
      <c r="AJ29" s="153"/>
      <c r="AK29" s="153"/>
      <c r="AL29" s="153"/>
      <c r="AM29" s="163"/>
      <c r="AN29" s="153"/>
      <c r="AO29" s="153"/>
      <c r="AP29" s="153"/>
      <c r="AQ29" s="156"/>
      <c r="AR29" s="24"/>
      <c r="AS29" s="24"/>
    </row>
    <row r="30" spans="1:45" ht="15" customHeight="1" x14ac:dyDescent="0.2">
      <c r="A30" s="2"/>
      <c r="B30" s="177">
        <v>2003</v>
      </c>
      <c r="C30" s="78" t="s">
        <v>77</v>
      </c>
      <c r="D30" s="153" t="s">
        <v>75</v>
      </c>
      <c r="E30" s="78"/>
      <c r="F30" s="78">
        <v>29</v>
      </c>
      <c r="G30" s="78">
        <v>26</v>
      </c>
      <c r="H30" s="178">
        <f>PRODUCT((F10+G10)/E10)</f>
        <v>1.6153846153846154</v>
      </c>
      <c r="I30" s="178">
        <f>PRODUCT(H10/E10)</f>
        <v>7.6923076923076927E-2</v>
      </c>
      <c r="J30" s="178">
        <f>PRODUCT(F10+G10+H10)/E10</f>
        <v>1.6923076923076923</v>
      </c>
      <c r="K30" s="179">
        <f>PRODUCT(I10/E10)</f>
        <v>2.7307692307692308</v>
      </c>
      <c r="L30" s="38"/>
      <c r="M30" s="164" t="s">
        <v>160</v>
      </c>
      <c r="N30" s="78"/>
      <c r="O30" s="78"/>
      <c r="P30" s="180" t="s">
        <v>137</v>
      </c>
      <c r="Q30" s="180" t="s">
        <v>171</v>
      </c>
      <c r="R30" s="180" t="s">
        <v>178</v>
      </c>
      <c r="S30" s="180" t="s">
        <v>185</v>
      </c>
      <c r="T30" s="178"/>
      <c r="U30" s="179" t="s">
        <v>167</v>
      </c>
      <c r="V30" s="38"/>
      <c r="W30" s="182"/>
      <c r="X30" s="163"/>
      <c r="Y30" s="163"/>
      <c r="Z30" s="153"/>
      <c r="AA30" s="153"/>
      <c r="AB30" s="153"/>
      <c r="AC30" s="163"/>
      <c r="AD30" s="153"/>
      <c r="AE30" s="153"/>
      <c r="AF30" s="153"/>
      <c r="AG30" s="163"/>
      <c r="AH30" s="156"/>
      <c r="AI30" s="153"/>
      <c r="AJ30" s="153"/>
      <c r="AK30" s="153"/>
      <c r="AL30" s="153"/>
      <c r="AM30" s="163"/>
      <c r="AN30" s="153"/>
      <c r="AO30" s="153"/>
      <c r="AP30" s="153"/>
      <c r="AQ30" s="156"/>
      <c r="AR30" s="24"/>
      <c r="AS30" s="24"/>
    </row>
    <row r="31" spans="1:45" ht="15" customHeight="1" x14ac:dyDescent="0.2">
      <c r="A31" s="2"/>
      <c r="B31" s="177">
        <v>2004</v>
      </c>
      <c r="C31" s="78" t="s">
        <v>65</v>
      </c>
      <c r="D31" s="153" t="s">
        <v>75</v>
      </c>
      <c r="E31" s="78"/>
      <c r="F31" s="78">
        <v>30</v>
      </c>
      <c r="G31" s="78">
        <v>28</v>
      </c>
      <c r="H31" s="178">
        <f t="shared" ref="H31" si="4">PRODUCT((F11+G11)/E11)</f>
        <v>1.6785714285714286</v>
      </c>
      <c r="I31" s="178">
        <f t="shared" ref="I31" si="5">PRODUCT(H11/E11)</f>
        <v>0.21428571428571427</v>
      </c>
      <c r="J31" s="178">
        <f t="shared" ref="J31" si="6">PRODUCT(F11+G11+H11)/E11</f>
        <v>1.8928571428571428</v>
      </c>
      <c r="K31" s="179">
        <f t="shared" ref="K31" si="7">PRODUCT(I11/E11)</f>
        <v>3.6071428571428572</v>
      </c>
      <c r="L31" s="38"/>
      <c r="M31" s="164" t="s">
        <v>161</v>
      </c>
      <c r="N31" s="78"/>
      <c r="O31" s="78"/>
      <c r="P31" s="6" t="s">
        <v>191</v>
      </c>
      <c r="Q31" s="6" t="s">
        <v>172</v>
      </c>
      <c r="R31" s="6" t="s">
        <v>179</v>
      </c>
      <c r="S31" s="6" t="s">
        <v>186</v>
      </c>
      <c r="T31" s="184"/>
      <c r="U31" s="185" t="s">
        <v>168</v>
      </c>
      <c r="V31" s="38"/>
      <c r="W31" s="182"/>
      <c r="X31" s="163"/>
      <c r="Y31" s="163"/>
      <c r="Z31" s="153"/>
      <c r="AA31" s="153"/>
      <c r="AB31" s="153"/>
      <c r="AC31" s="163"/>
      <c r="AD31" s="153"/>
      <c r="AE31" s="153"/>
      <c r="AF31" s="153"/>
      <c r="AG31" s="163"/>
      <c r="AH31" s="156"/>
      <c r="AI31" s="153"/>
      <c r="AJ31" s="153"/>
      <c r="AK31" s="153"/>
      <c r="AL31" s="153"/>
      <c r="AM31" s="163"/>
      <c r="AN31" s="153"/>
      <c r="AO31" s="153"/>
      <c r="AP31" s="153"/>
      <c r="AQ31" s="156"/>
      <c r="AR31" s="24"/>
      <c r="AS31" s="24"/>
    </row>
    <row r="32" spans="1:45" s="9" customFormat="1" ht="15" customHeight="1" x14ac:dyDescent="0.25">
      <c r="A32" s="23"/>
      <c r="B32" s="157"/>
      <c r="C32" s="159"/>
      <c r="D32" s="159"/>
      <c r="E32" s="159"/>
      <c r="F32" s="159"/>
      <c r="G32" s="159"/>
      <c r="H32" s="186"/>
      <c r="I32" s="186"/>
      <c r="J32" s="186"/>
      <c r="K32" s="187"/>
      <c r="L32" s="38"/>
      <c r="M32" s="157"/>
      <c r="N32" s="159"/>
      <c r="O32" s="159"/>
      <c r="P32" s="159"/>
      <c r="Q32" s="159"/>
      <c r="R32" s="159"/>
      <c r="S32" s="159"/>
      <c r="T32" s="159"/>
      <c r="U32" s="187"/>
      <c r="V32" s="38"/>
      <c r="W32" s="157"/>
      <c r="X32" s="159"/>
      <c r="Y32" s="159"/>
      <c r="Z32" s="159"/>
      <c r="AA32" s="159"/>
      <c r="AB32" s="159"/>
      <c r="AC32" s="159"/>
      <c r="AD32" s="159"/>
      <c r="AE32" s="159"/>
      <c r="AF32" s="186"/>
      <c r="AG32" s="186"/>
      <c r="AH32" s="187"/>
      <c r="AI32" s="159"/>
      <c r="AJ32" s="159"/>
      <c r="AK32" s="159"/>
      <c r="AL32" s="159"/>
      <c r="AM32" s="159"/>
      <c r="AN32" s="159"/>
      <c r="AO32" s="159"/>
      <c r="AP32" s="159"/>
      <c r="AQ32" s="161"/>
      <c r="AR32" s="35"/>
      <c r="AS32" s="39"/>
    </row>
    <row r="33" spans="1:45" s="9" customFormat="1" ht="15" customHeight="1" x14ac:dyDescent="0.25">
      <c r="A33" s="23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188"/>
      <c r="AG33" s="189"/>
      <c r="AH33" s="189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9"/>
    </row>
    <row r="34" spans="1:45" ht="15" customHeight="1" x14ac:dyDescent="0.2">
      <c r="A34" s="2"/>
      <c r="B34" s="168" t="s">
        <v>144</v>
      </c>
      <c r="C34" s="169"/>
      <c r="D34" s="169"/>
      <c r="E34" s="169"/>
      <c r="F34" s="169" t="s">
        <v>130</v>
      </c>
      <c r="G34" s="169" t="s">
        <v>3</v>
      </c>
      <c r="H34" s="169" t="s">
        <v>5</v>
      </c>
      <c r="I34" s="169" t="s">
        <v>6</v>
      </c>
      <c r="J34" s="169" t="s">
        <v>131</v>
      </c>
      <c r="K34" s="170" t="s">
        <v>16</v>
      </c>
      <c r="L34" s="35"/>
      <c r="M34" s="171" t="s">
        <v>132</v>
      </c>
      <c r="N34" s="172"/>
      <c r="O34" s="172"/>
      <c r="P34" s="169" t="s">
        <v>3</v>
      </c>
      <c r="Q34" s="169" t="s">
        <v>5</v>
      </c>
      <c r="R34" s="169" t="s">
        <v>6</v>
      </c>
      <c r="S34" s="169" t="s">
        <v>131</v>
      </c>
      <c r="T34" s="172"/>
      <c r="U34" s="170" t="s">
        <v>16</v>
      </c>
      <c r="V34" s="35"/>
      <c r="W34" s="171" t="s">
        <v>145</v>
      </c>
      <c r="X34" s="172"/>
      <c r="Y34" s="172"/>
      <c r="Z34" s="172"/>
      <c r="AA34" s="172"/>
      <c r="AB34" s="172"/>
      <c r="AC34" s="172"/>
      <c r="AD34" s="172"/>
      <c r="AE34" s="172"/>
      <c r="AF34" s="190"/>
      <c r="AG34" s="190"/>
      <c r="AH34" s="191"/>
      <c r="AI34" s="174"/>
      <c r="AJ34" s="175"/>
      <c r="AK34" s="175"/>
      <c r="AL34" s="175"/>
      <c r="AM34" s="172"/>
      <c r="AN34" s="172"/>
      <c r="AO34" s="172"/>
      <c r="AP34" s="172"/>
      <c r="AQ34" s="176"/>
      <c r="AR34" s="24"/>
      <c r="AS34" s="24"/>
    </row>
    <row r="35" spans="1:45" ht="15" customHeight="1" x14ac:dyDescent="0.2">
      <c r="A35" s="2"/>
      <c r="B35" s="177">
        <v>1999</v>
      </c>
      <c r="C35" s="78" t="s">
        <v>76</v>
      </c>
      <c r="D35" s="153" t="s">
        <v>75</v>
      </c>
      <c r="E35" s="78"/>
      <c r="F35" s="78">
        <v>25</v>
      </c>
      <c r="G35" s="78">
        <v>10</v>
      </c>
      <c r="H35" s="178">
        <f t="shared" ref="H35" si="8">PRODUCT((V6+W6)/U6)</f>
        <v>2.1</v>
      </c>
      <c r="I35" s="178">
        <f t="shared" ref="I35" si="9">PRODUCT(X6/U6)</f>
        <v>0</v>
      </c>
      <c r="J35" s="178">
        <f t="shared" ref="J35" si="10">PRODUCT(V6+W6+X6)/U6</f>
        <v>2.1</v>
      </c>
      <c r="K35" s="179">
        <f t="shared" ref="K35" si="11">PRODUCT(Y6/U6)</f>
        <v>3.2</v>
      </c>
      <c r="L35" s="38"/>
      <c r="M35" s="164" t="s">
        <v>156</v>
      </c>
      <c r="N35" s="78"/>
      <c r="O35" s="78">
        <v>20</v>
      </c>
      <c r="P35" s="78" t="s">
        <v>206</v>
      </c>
      <c r="Q35" s="78" t="s">
        <v>192</v>
      </c>
      <c r="R35" s="162"/>
      <c r="S35" s="78" t="s">
        <v>149</v>
      </c>
      <c r="T35" s="181"/>
      <c r="U35" s="179" t="s">
        <v>202</v>
      </c>
      <c r="V35" s="38"/>
      <c r="W35" s="182"/>
      <c r="X35" s="163"/>
      <c r="Y35" s="163"/>
      <c r="Z35" s="153"/>
      <c r="AA35" s="153"/>
      <c r="AB35" s="153"/>
      <c r="AC35" s="163"/>
      <c r="AD35" s="153"/>
      <c r="AE35" s="153"/>
      <c r="AF35" s="153"/>
      <c r="AG35" s="163"/>
      <c r="AH35" s="156"/>
      <c r="AI35" s="162"/>
      <c r="AJ35" s="162"/>
      <c r="AK35" s="153"/>
      <c r="AL35" s="153"/>
      <c r="AM35" s="153"/>
      <c r="AN35" s="153"/>
      <c r="AO35" s="153"/>
      <c r="AP35" s="153"/>
      <c r="AQ35" s="156"/>
      <c r="AR35" s="24"/>
      <c r="AS35" s="24"/>
    </row>
    <row r="36" spans="1:45" ht="15" customHeight="1" x14ac:dyDescent="0.2">
      <c r="A36" s="2"/>
      <c r="B36" s="177">
        <v>2000</v>
      </c>
      <c r="C36" s="78" t="s">
        <v>65</v>
      </c>
      <c r="D36" s="153" t="s">
        <v>75</v>
      </c>
      <c r="E36" s="78"/>
      <c r="F36" s="78">
        <v>26</v>
      </c>
      <c r="G36" s="78">
        <v>9</v>
      </c>
      <c r="H36" s="178">
        <f t="shared" ref="H36" si="12">PRODUCT((V7+W7)/U7)</f>
        <v>0.77777777777777779</v>
      </c>
      <c r="I36" s="178">
        <f t="shared" ref="I36" si="13">PRODUCT(X7/U7)</f>
        <v>0</v>
      </c>
      <c r="J36" s="178">
        <f t="shared" ref="J36" si="14">PRODUCT(V7+W7+X7)/U7</f>
        <v>0.77777777777777779</v>
      </c>
      <c r="K36" s="179">
        <f t="shared" ref="K36" si="15">PRODUCT(Y7/U7)</f>
        <v>2.6666666666666665</v>
      </c>
      <c r="L36" s="38"/>
      <c r="M36" s="164" t="s">
        <v>157</v>
      </c>
      <c r="N36" s="78"/>
      <c r="O36" s="78">
        <v>20</v>
      </c>
      <c r="P36" s="78" t="s">
        <v>207</v>
      </c>
      <c r="Q36" s="78" t="s">
        <v>193</v>
      </c>
      <c r="R36" s="78"/>
      <c r="S36" s="78" t="s">
        <v>148</v>
      </c>
      <c r="T36" s="181"/>
      <c r="U36" s="155" t="s">
        <v>203</v>
      </c>
      <c r="V36" s="38"/>
      <c r="W36" s="182"/>
      <c r="X36" s="163"/>
      <c r="Y36" s="163"/>
      <c r="Z36" s="153"/>
      <c r="AA36" s="153"/>
      <c r="AB36" s="153"/>
      <c r="AC36" s="163"/>
      <c r="AD36" s="153"/>
      <c r="AE36" s="153"/>
      <c r="AF36" s="153"/>
      <c r="AG36" s="163"/>
      <c r="AH36" s="156"/>
      <c r="AI36" s="153"/>
      <c r="AJ36" s="153"/>
      <c r="AK36" s="153"/>
      <c r="AL36" s="153"/>
      <c r="AM36" s="153"/>
      <c r="AN36" s="153"/>
      <c r="AO36" s="153"/>
      <c r="AP36" s="153"/>
      <c r="AQ36" s="156"/>
      <c r="AR36" s="24"/>
      <c r="AS36" s="24"/>
    </row>
    <row r="37" spans="1:45" ht="15" customHeight="1" x14ac:dyDescent="0.2">
      <c r="A37" s="2"/>
      <c r="B37" s="177">
        <v>2001</v>
      </c>
      <c r="C37" s="78" t="s">
        <v>65</v>
      </c>
      <c r="D37" s="153" t="s">
        <v>75</v>
      </c>
      <c r="E37" s="78"/>
      <c r="F37" s="78">
        <v>27</v>
      </c>
      <c r="G37" s="78">
        <v>10</v>
      </c>
      <c r="H37" s="184">
        <f t="shared" ref="H37:H40" si="16">PRODUCT((V8+W8)/U8)</f>
        <v>2.5</v>
      </c>
      <c r="I37" s="184">
        <f t="shared" ref="I37:I40" si="17">PRODUCT(X8/U8)</f>
        <v>0.2</v>
      </c>
      <c r="J37" s="184">
        <f t="shared" ref="J37:J40" si="18">PRODUCT(V8+W8+X8)/U8</f>
        <v>2.7</v>
      </c>
      <c r="K37" s="179">
        <f t="shared" ref="K37:K40" si="19">PRODUCT(Y8/U8)</f>
        <v>3.4</v>
      </c>
      <c r="L37" s="38"/>
      <c r="M37" s="164" t="s">
        <v>158</v>
      </c>
      <c r="N37" s="78"/>
      <c r="O37" s="78">
        <v>21</v>
      </c>
      <c r="P37" s="78" t="s">
        <v>208</v>
      </c>
      <c r="Q37" s="78" t="s">
        <v>115</v>
      </c>
      <c r="R37" s="78" t="s">
        <v>194</v>
      </c>
      <c r="S37" s="78" t="s">
        <v>198</v>
      </c>
      <c r="T37" s="181"/>
      <c r="U37" s="155" t="s">
        <v>204</v>
      </c>
      <c r="V37" s="38"/>
      <c r="W37" s="182"/>
      <c r="X37" s="163"/>
      <c r="Y37" s="163"/>
      <c r="Z37" s="153"/>
      <c r="AA37" s="153"/>
      <c r="AB37" s="153"/>
      <c r="AC37" s="163"/>
      <c r="AD37" s="153"/>
      <c r="AE37" s="153"/>
      <c r="AF37" s="153"/>
      <c r="AG37" s="163"/>
      <c r="AH37" s="156"/>
      <c r="AI37" s="153"/>
      <c r="AJ37" s="153"/>
      <c r="AK37" s="153"/>
      <c r="AL37" s="153"/>
      <c r="AM37" s="163"/>
      <c r="AN37" s="153"/>
      <c r="AO37" s="153"/>
      <c r="AP37" s="153"/>
      <c r="AQ37" s="156"/>
      <c r="AR37" s="24"/>
      <c r="AS37" s="24"/>
    </row>
    <row r="38" spans="1:45" ht="15" customHeight="1" x14ac:dyDescent="0.2">
      <c r="A38" s="2"/>
      <c r="B38" s="177">
        <v>2002</v>
      </c>
      <c r="C38" s="78" t="s">
        <v>62</v>
      </c>
      <c r="D38" s="153" t="s">
        <v>75</v>
      </c>
      <c r="E38" s="78"/>
      <c r="F38" s="78">
        <v>28</v>
      </c>
      <c r="G38" s="78">
        <v>8</v>
      </c>
      <c r="H38" s="178">
        <f t="shared" si="16"/>
        <v>2</v>
      </c>
      <c r="I38" s="178">
        <f t="shared" si="17"/>
        <v>0.125</v>
      </c>
      <c r="J38" s="178">
        <f t="shared" si="18"/>
        <v>2.125</v>
      </c>
      <c r="K38" s="179">
        <f t="shared" si="19"/>
        <v>2.75</v>
      </c>
      <c r="L38" s="38"/>
      <c r="M38" s="164" t="s">
        <v>159</v>
      </c>
      <c r="N38" s="78"/>
      <c r="O38" s="78"/>
      <c r="P38" s="78" t="s">
        <v>209</v>
      </c>
      <c r="Q38" s="78" t="s">
        <v>78</v>
      </c>
      <c r="R38" s="78" t="s">
        <v>195</v>
      </c>
      <c r="S38" s="78" t="s">
        <v>199</v>
      </c>
      <c r="T38" s="181"/>
      <c r="U38" s="155" t="s">
        <v>147</v>
      </c>
      <c r="V38" s="38"/>
      <c r="W38" s="182"/>
      <c r="X38" s="163"/>
      <c r="Y38" s="163"/>
      <c r="Z38" s="153"/>
      <c r="AA38" s="153"/>
      <c r="AB38" s="153"/>
      <c r="AC38" s="163"/>
      <c r="AD38" s="153"/>
      <c r="AE38" s="153"/>
      <c r="AF38" s="153"/>
      <c r="AG38" s="163"/>
      <c r="AH38" s="156"/>
      <c r="AI38" s="153"/>
      <c r="AJ38" s="153"/>
      <c r="AK38" s="153"/>
      <c r="AL38" s="153"/>
      <c r="AM38" s="163"/>
      <c r="AN38" s="153"/>
      <c r="AO38" s="153"/>
      <c r="AP38" s="153"/>
      <c r="AQ38" s="156"/>
      <c r="AR38" s="24"/>
      <c r="AS38" s="24"/>
    </row>
    <row r="39" spans="1:45" ht="15" customHeight="1" x14ac:dyDescent="0.2">
      <c r="A39" s="2"/>
      <c r="B39" s="177">
        <v>2003</v>
      </c>
      <c r="C39" s="78" t="s">
        <v>77</v>
      </c>
      <c r="D39" s="153" t="s">
        <v>75</v>
      </c>
      <c r="E39" s="78"/>
      <c r="F39" s="78">
        <v>29</v>
      </c>
      <c r="G39" s="78">
        <v>7</v>
      </c>
      <c r="H39" s="178">
        <f t="shared" si="16"/>
        <v>2.1428571428571428</v>
      </c>
      <c r="I39" s="178">
        <f t="shared" si="17"/>
        <v>0.14285714285714285</v>
      </c>
      <c r="J39" s="178">
        <f t="shared" si="18"/>
        <v>2.2857142857142856</v>
      </c>
      <c r="K39" s="185">
        <f t="shared" si="19"/>
        <v>3.4285714285714284</v>
      </c>
      <c r="L39" s="38"/>
      <c r="M39" s="164" t="s">
        <v>160</v>
      </c>
      <c r="N39" s="78"/>
      <c r="O39" s="78"/>
      <c r="P39" s="78" t="s">
        <v>146</v>
      </c>
      <c r="Q39" s="78" t="s">
        <v>66</v>
      </c>
      <c r="R39" s="78" t="s">
        <v>196</v>
      </c>
      <c r="S39" s="78" t="s">
        <v>200</v>
      </c>
      <c r="T39" s="181"/>
      <c r="U39" s="155" t="s">
        <v>142</v>
      </c>
      <c r="V39" s="38"/>
      <c r="W39" s="182"/>
      <c r="X39" s="163"/>
      <c r="Y39" s="163"/>
      <c r="Z39" s="153"/>
      <c r="AA39" s="153"/>
      <c r="AB39" s="153"/>
      <c r="AC39" s="163"/>
      <c r="AD39" s="153"/>
      <c r="AE39" s="153"/>
      <c r="AF39" s="153"/>
      <c r="AG39" s="163"/>
      <c r="AH39" s="156"/>
      <c r="AI39" s="153"/>
      <c r="AJ39" s="153"/>
      <c r="AK39" s="153"/>
      <c r="AL39" s="153"/>
      <c r="AM39" s="163"/>
      <c r="AN39" s="153"/>
      <c r="AO39" s="153"/>
      <c r="AP39" s="153"/>
      <c r="AQ39" s="156"/>
      <c r="AR39" s="24"/>
      <c r="AS39" s="24"/>
    </row>
    <row r="40" spans="1:45" ht="15" customHeight="1" x14ac:dyDescent="0.2">
      <c r="A40" s="2"/>
      <c r="B40" s="177">
        <v>2004</v>
      </c>
      <c r="C40" s="78" t="s">
        <v>65</v>
      </c>
      <c r="D40" s="153" t="s">
        <v>75</v>
      </c>
      <c r="E40" s="78"/>
      <c r="F40" s="78">
        <v>30</v>
      </c>
      <c r="G40" s="78">
        <v>14</v>
      </c>
      <c r="H40" s="178">
        <f t="shared" si="16"/>
        <v>1.8571428571428572</v>
      </c>
      <c r="I40" s="178">
        <f t="shared" si="17"/>
        <v>7.1428571428571425E-2</v>
      </c>
      <c r="J40" s="178">
        <f t="shared" si="18"/>
        <v>1.9285714285714286</v>
      </c>
      <c r="K40" s="179">
        <f t="shared" si="19"/>
        <v>2.8571428571428572</v>
      </c>
      <c r="L40" s="38"/>
      <c r="M40" s="164" t="s">
        <v>161</v>
      </c>
      <c r="N40" s="78"/>
      <c r="O40" s="78"/>
      <c r="P40" s="192" t="s">
        <v>210</v>
      </c>
      <c r="Q40" s="192" t="s">
        <v>141</v>
      </c>
      <c r="R40" s="192" t="s">
        <v>197</v>
      </c>
      <c r="S40" s="192" t="s">
        <v>201</v>
      </c>
      <c r="T40" s="193"/>
      <c r="U40" s="194" t="s">
        <v>205</v>
      </c>
      <c r="V40" s="38"/>
      <c r="W40" s="182"/>
      <c r="X40" s="163"/>
      <c r="Y40" s="163"/>
      <c r="Z40" s="153"/>
      <c r="AA40" s="153"/>
      <c r="AB40" s="153"/>
      <c r="AC40" s="163"/>
      <c r="AD40" s="153"/>
      <c r="AE40" s="153"/>
      <c r="AF40" s="153"/>
      <c r="AG40" s="163"/>
      <c r="AH40" s="156"/>
      <c r="AI40" s="153"/>
      <c r="AJ40" s="153"/>
      <c r="AK40" s="153"/>
      <c r="AL40" s="153"/>
      <c r="AM40" s="163"/>
      <c r="AN40" s="153"/>
      <c r="AO40" s="153"/>
      <c r="AP40" s="153"/>
      <c r="AQ40" s="156"/>
      <c r="AR40" s="24"/>
      <c r="AS40" s="24"/>
    </row>
    <row r="41" spans="1:45" s="9" customFormat="1" ht="15" customHeight="1" x14ac:dyDescent="0.25">
      <c r="A41" s="23"/>
      <c r="B41" s="157"/>
      <c r="C41" s="159"/>
      <c r="D41" s="159"/>
      <c r="E41" s="159"/>
      <c r="F41" s="159"/>
      <c r="G41" s="159"/>
      <c r="H41" s="186"/>
      <c r="I41" s="186"/>
      <c r="J41" s="186"/>
      <c r="K41" s="187"/>
      <c r="L41" s="38"/>
      <c r="M41" s="157"/>
      <c r="N41" s="159"/>
      <c r="O41" s="159"/>
      <c r="P41" s="159"/>
      <c r="Q41" s="159"/>
      <c r="R41" s="159"/>
      <c r="S41" s="159"/>
      <c r="T41" s="159"/>
      <c r="U41" s="187"/>
      <c r="V41" s="38"/>
      <c r="W41" s="157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61"/>
      <c r="AI41" s="159"/>
      <c r="AJ41" s="159"/>
      <c r="AK41" s="159"/>
      <c r="AL41" s="159"/>
      <c r="AM41" s="159"/>
      <c r="AN41" s="159"/>
      <c r="AO41" s="159"/>
      <c r="AP41" s="159"/>
      <c r="AQ41" s="161"/>
      <c r="AR41" s="35"/>
      <c r="AS41" s="39"/>
    </row>
    <row r="42" spans="1:45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24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9"/>
    </row>
    <row r="43" spans="1:45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24"/>
      <c r="AM43" s="24"/>
      <c r="AN43" s="24"/>
      <c r="AO43" s="35"/>
      <c r="AP43" s="35"/>
      <c r="AQ43" s="35"/>
      <c r="AR43" s="39"/>
      <c r="AS43" s="39"/>
    </row>
    <row r="44" spans="1:45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24"/>
      <c r="AM44" s="24"/>
      <c r="AN44" s="24"/>
      <c r="AO44" s="35"/>
      <c r="AP44" s="35"/>
      <c r="AQ44" s="35"/>
      <c r="AR44" s="39"/>
      <c r="AS44" s="39"/>
    </row>
    <row r="45" spans="1:45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24"/>
      <c r="AM45" s="24"/>
      <c r="AN45" s="24"/>
      <c r="AO45" s="35"/>
      <c r="AP45" s="35"/>
      <c r="AQ45" s="35"/>
      <c r="AR45" s="39"/>
      <c r="AS45" s="39"/>
    </row>
    <row r="46" spans="1:45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24"/>
      <c r="AM46" s="24"/>
      <c r="AN46" s="24"/>
      <c r="AO46" s="35"/>
      <c r="AP46" s="35"/>
      <c r="AQ46" s="35"/>
      <c r="AR46" s="39"/>
      <c r="AS46" s="39"/>
    </row>
    <row r="47" spans="1:45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24"/>
      <c r="AM47" s="24"/>
      <c r="AN47" s="24"/>
      <c r="AO47" s="35"/>
      <c r="AP47" s="35"/>
      <c r="AQ47" s="35"/>
      <c r="AR47" s="39"/>
      <c r="AS47" s="39"/>
    </row>
    <row r="48" spans="1:45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24"/>
      <c r="AM48" s="24"/>
      <c r="AN48" s="24"/>
      <c r="AO48" s="35"/>
      <c r="AP48" s="35"/>
      <c r="AQ48" s="35"/>
      <c r="AR48" s="39"/>
      <c r="AS48" s="39"/>
    </row>
    <row r="49" spans="1:45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24"/>
      <c r="AM49" s="24"/>
      <c r="AN49" s="24"/>
      <c r="AO49" s="35"/>
      <c r="AP49" s="35"/>
      <c r="AQ49" s="35"/>
      <c r="AR49" s="39"/>
      <c r="AS49" s="39"/>
    </row>
    <row r="50" spans="1:45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24"/>
      <c r="AM50" s="24"/>
      <c r="AN50" s="24"/>
      <c r="AO50" s="35"/>
      <c r="AP50" s="35"/>
      <c r="AQ50" s="35"/>
      <c r="AR50" s="39"/>
      <c r="AS50" s="39"/>
    </row>
    <row r="51" spans="1:45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24"/>
      <c r="AM51" s="24"/>
      <c r="AN51" s="24"/>
      <c r="AO51" s="35"/>
      <c r="AP51" s="35"/>
      <c r="AQ51" s="35"/>
      <c r="AR51" s="39"/>
      <c r="AS51" s="39"/>
    </row>
    <row r="52" spans="1:45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24"/>
      <c r="AM52" s="24"/>
      <c r="AN52" s="24"/>
      <c r="AO52" s="35"/>
      <c r="AP52" s="35"/>
      <c r="AQ52" s="35"/>
      <c r="AR52" s="39"/>
      <c r="AS52" s="39"/>
    </row>
    <row r="53" spans="1:45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24"/>
      <c r="AM53" s="24"/>
      <c r="AN53" s="24"/>
      <c r="AO53" s="35"/>
      <c r="AP53" s="35"/>
      <c r="AQ53" s="35"/>
      <c r="AR53" s="39"/>
      <c r="AS53" s="39"/>
    </row>
    <row r="54" spans="1:45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24"/>
      <c r="AM54" s="24"/>
      <c r="AN54" s="24"/>
      <c r="AO54" s="35"/>
      <c r="AP54" s="35"/>
      <c r="AQ54" s="35"/>
      <c r="AR54" s="39"/>
      <c r="AS54" s="39"/>
    </row>
    <row r="55" spans="1:45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24"/>
      <c r="AM55" s="24"/>
      <c r="AN55" s="24"/>
      <c r="AO55" s="35"/>
      <c r="AP55" s="35"/>
      <c r="AQ55" s="35"/>
      <c r="AR55" s="39"/>
      <c r="AS55" s="39"/>
    </row>
    <row r="56" spans="1:45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24"/>
      <c r="AM56" s="24"/>
      <c r="AN56" s="24"/>
      <c r="AO56" s="35"/>
      <c r="AP56" s="35"/>
      <c r="AQ56" s="35"/>
      <c r="AR56" s="39"/>
      <c r="AS56" s="39"/>
    </row>
    <row r="57" spans="1:45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24"/>
      <c r="AM57" s="24"/>
      <c r="AN57" s="24"/>
      <c r="AO57" s="35"/>
      <c r="AP57" s="35"/>
      <c r="AQ57" s="35"/>
      <c r="AR57" s="39"/>
      <c r="AS57" s="39"/>
    </row>
    <row r="58" spans="1:45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24"/>
      <c r="AM58" s="24"/>
      <c r="AN58" s="24"/>
      <c r="AO58" s="35"/>
      <c r="AP58" s="35"/>
      <c r="AQ58" s="35"/>
      <c r="AR58" s="39"/>
      <c r="AS58" s="39"/>
    </row>
    <row r="59" spans="1:45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24"/>
      <c r="AM59" s="24"/>
      <c r="AN59" s="24"/>
      <c r="AO59" s="35"/>
      <c r="AP59" s="35"/>
      <c r="AQ59" s="35"/>
      <c r="AR59" s="39"/>
      <c r="AS59" s="39"/>
    </row>
    <row r="60" spans="1:45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24"/>
      <c r="AM60" s="24"/>
      <c r="AN60" s="24"/>
      <c r="AO60" s="35"/>
      <c r="AP60" s="35"/>
      <c r="AQ60" s="35"/>
      <c r="AR60" s="39"/>
      <c r="AS60" s="39"/>
    </row>
    <row r="61" spans="1:45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24"/>
      <c r="AM61" s="24"/>
      <c r="AN61" s="24"/>
      <c r="AO61" s="35"/>
      <c r="AP61" s="35"/>
      <c r="AQ61" s="35"/>
      <c r="AR61" s="39"/>
      <c r="AS61" s="39"/>
    </row>
    <row r="62" spans="1:45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24"/>
      <c r="AM62" s="24"/>
      <c r="AN62" s="24"/>
      <c r="AO62" s="35"/>
      <c r="AP62" s="35"/>
      <c r="AQ62" s="35"/>
      <c r="AR62" s="39"/>
      <c r="AS62" s="39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24"/>
      <c r="AM63" s="24"/>
      <c r="AN63" s="24"/>
      <c r="AO63" s="35"/>
      <c r="AP63" s="35"/>
      <c r="AQ63" s="35"/>
      <c r="AR63" s="39"/>
      <c r="AS63" s="39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9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9"/>
    </row>
    <row r="66" spans="1:45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9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9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9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9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24"/>
      <c r="Q85" s="24"/>
      <c r="R85" s="24"/>
      <c r="S85" s="24"/>
      <c r="T85" s="24"/>
      <c r="U85" s="35"/>
      <c r="V85" s="38"/>
      <c r="W85" s="35"/>
      <c r="X85" s="35"/>
      <c r="Y85" s="24"/>
      <c r="Z85" s="24"/>
      <c r="AA85" s="24"/>
      <c r="AB85" s="24"/>
      <c r="AC85" s="24"/>
      <c r="AD85" s="24"/>
      <c r="AE85" s="24"/>
      <c r="AF85" s="24"/>
      <c r="AG85" s="24"/>
      <c r="AH85" s="57"/>
      <c r="AI85" s="35"/>
      <c r="AJ85" s="35"/>
      <c r="AK85" s="24"/>
      <c r="AL85" s="24"/>
      <c r="AM85" s="24"/>
      <c r="AN85" s="24"/>
      <c r="AO85" s="24"/>
      <c r="AP85" s="24"/>
      <c r="AQ85" s="24"/>
      <c r="AR85" s="3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24"/>
      <c r="Q86" s="24"/>
      <c r="R86" s="24"/>
      <c r="S86" s="24"/>
      <c r="T86" s="24"/>
      <c r="U86" s="35"/>
      <c r="V86" s="38"/>
      <c r="W86" s="35"/>
      <c r="X86" s="35"/>
      <c r="Y86" s="24"/>
      <c r="Z86" s="24"/>
      <c r="AA86" s="24"/>
      <c r="AB86" s="24"/>
      <c r="AC86" s="24"/>
      <c r="AD86" s="24"/>
      <c r="AE86" s="24"/>
      <c r="AF86" s="24"/>
      <c r="AG86" s="24"/>
      <c r="AH86" s="57"/>
      <c r="AI86" s="35"/>
      <c r="AJ86" s="35"/>
      <c r="AK86" s="24"/>
      <c r="AL86" s="24"/>
      <c r="AM86" s="24"/>
      <c r="AN86" s="24"/>
      <c r="AO86" s="24"/>
      <c r="AP86" s="24"/>
      <c r="AQ86" s="24"/>
      <c r="AR86" s="3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24"/>
      <c r="Q87" s="24"/>
      <c r="R87" s="24"/>
      <c r="S87" s="24"/>
      <c r="T87" s="24"/>
      <c r="U87" s="35"/>
      <c r="V87" s="38"/>
      <c r="W87" s="35"/>
      <c r="X87" s="35"/>
      <c r="Y87" s="24"/>
      <c r="Z87" s="24"/>
      <c r="AA87" s="24"/>
      <c r="AB87" s="24"/>
      <c r="AC87" s="24"/>
      <c r="AD87" s="24"/>
      <c r="AE87" s="24"/>
      <c r="AF87" s="24"/>
      <c r="AG87" s="24"/>
      <c r="AH87" s="57"/>
      <c r="AI87" s="35"/>
      <c r="AJ87" s="35"/>
      <c r="AK87" s="24"/>
      <c r="AL87" s="24"/>
      <c r="AM87" s="24"/>
      <c r="AN87" s="24"/>
      <c r="AO87" s="24"/>
      <c r="AP87" s="24"/>
      <c r="AQ87" s="24"/>
      <c r="AR87" s="3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24"/>
      <c r="Q88" s="24"/>
      <c r="R88" s="24"/>
      <c r="S88" s="24"/>
      <c r="T88" s="24"/>
      <c r="U88" s="35"/>
      <c r="V88" s="38"/>
      <c r="W88" s="35"/>
      <c r="X88" s="35"/>
      <c r="Y88" s="24"/>
      <c r="Z88" s="24"/>
      <c r="AA88" s="24"/>
      <c r="AB88" s="24"/>
      <c r="AC88" s="24"/>
      <c r="AD88" s="24"/>
      <c r="AE88" s="24"/>
      <c r="AF88" s="24"/>
      <c r="AG88" s="24"/>
      <c r="AH88" s="57"/>
      <c r="AI88" s="35"/>
      <c r="AJ88" s="35"/>
      <c r="AK88" s="24"/>
      <c r="AL88" s="24"/>
      <c r="AM88" s="24"/>
      <c r="AN88" s="24"/>
      <c r="AO88" s="24"/>
      <c r="AP88" s="24"/>
      <c r="AQ88" s="24"/>
      <c r="AR88" s="3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24"/>
      <c r="Q89" s="24"/>
      <c r="R89" s="24"/>
      <c r="S89" s="24"/>
      <c r="T89" s="24"/>
      <c r="U89" s="35"/>
      <c r="V89" s="38"/>
      <c r="W89" s="35"/>
      <c r="X89" s="35"/>
      <c r="Y89" s="24"/>
      <c r="Z89" s="24"/>
      <c r="AA89" s="24"/>
      <c r="AB89" s="24"/>
      <c r="AC89" s="24"/>
      <c r="AD89" s="24"/>
      <c r="AE89" s="24"/>
      <c r="AF89" s="24"/>
      <c r="AG89" s="24"/>
      <c r="AH89" s="57"/>
      <c r="AI89" s="35"/>
      <c r="AJ89" s="35"/>
      <c r="AK89" s="24"/>
      <c r="AL89" s="24"/>
      <c r="AM89" s="24"/>
      <c r="AN89" s="24"/>
      <c r="AO89" s="24"/>
      <c r="AP89" s="24"/>
      <c r="AQ89" s="24"/>
      <c r="AR89" s="3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24"/>
      <c r="Q90" s="24"/>
      <c r="R90" s="24"/>
      <c r="S90" s="24"/>
      <c r="T90" s="24"/>
      <c r="U90" s="35"/>
      <c r="V90" s="38"/>
      <c r="W90" s="35"/>
      <c r="X90" s="35"/>
      <c r="Y90" s="24"/>
      <c r="Z90" s="24"/>
      <c r="AA90" s="24"/>
      <c r="AB90" s="24"/>
      <c r="AC90" s="24"/>
      <c r="AD90" s="24"/>
      <c r="AE90" s="24"/>
      <c r="AF90" s="24"/>
      <c r="AG90" s="24"/>
      <c r="AH90" s="57"/>
      <c r="AI90" s="35"/>
      <c r="AJ90" s="35"/>
      <c r="AK90" s="24"/>
      <c r="AL90" s="24"/>
      <c r="AM90" s="24"/>
      <c r="AN90" s="24"/>
      <c r="AO90" s="24"/>
      <c r="AP90" s="24"/>
      <c r="AQ90" s="24"/>
      <c r="AR90" s="3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8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57"/>
      <c r="AI91" s="35"/>
      <c r="AJ91" s="35"/>
      <c r="AK91" s="24"/>
      <c r="AL91" s="24"/>
      <c r="AM91" s="24"/>
      <c r="AN91" s="24"/>
      <c r="AO91" s="24"/>
      <c r="AP91" s="24"/>
      <c r="AQ91" s="24"/>
      <c r="AR91" s="3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8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57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57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57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7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7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7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7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7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7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ht="15" customHeight="1" x14ac:dyDescent="0.25">
      <c r="AG158" s="24"/>
      <c r="AH158" s="57"/>
      <c r="AI158" s="35"/>
      <c r="AJ158" s="35"/>
    </row>
    <row r="159" spans="1:44" ht="15" customHeight="1" x14ac:dyDescent="0.25">
      <c r="AG159" s="24"/>
      <c r="AH159" s="57"/>
      <c r="AI159" s="35"/>
      <c r="AJ159" s="35"/>
    </row>
    <row r="160" spans="1:44" ht="15" customHeight="1" x14ac:dyDescent="0.25">
      <c r="AG160" s="24"/>
      <c r="AH160" s="57"/>
      <c r="AI160" s="35"/>
      <c r="AJ160" s="35"/>
    </row>
    <row r="161" spans="33:36" ht="15" customHeight="1" x14ac:dyDescent="0.25">
      <c r="AG161" s="24"/>
      <c r="AH161" s="57"/>
      <c r="AI161" s="35"/>
      <c r="AJ161" s="35"/>
    </row>
    <row r="162" spans="33:36" ht="15" customHeight="1" x14ac:dyDescent="0.25">
      <c r="AG162" s="24"/>
      <c r="AH162" s="57"/>
      <c r="AI162" s="35"/>
      <c r="AJ162" s="35"/>
    </row>
    <row r="163" spans="33:36" ht="15" customHeight="1" x14ac:dyDescent="0.25">
      <c r="AG163" s="24"/>
      <c r="AH163" s="57"/>
      <c r="AI163" s="35"/>
      <c r="AJ163" s="35"/>
    </row>
    <row r="164" spans="33:36" ht="15" customHeight="1" x14ac:dyDescent="0.25">
      <c r="AG164" s="24"/>
      <c r="AH164" s="57"/>
      <c r="AI164" s="35"/>
      <c r="AJ164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6" t="s">
        <v>71</v>
      </c>
      <c r="C1" s="6"/>
      <c r="D1" s="81"/>
      <c r="E1" s="88" t="s">
        <v>72</v>
      </c>
      <c r="F1" s="124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24"/>
      <c r="AB1" s="124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99" t="s">
        <v>86</v>
      </c>
      <c r="C2" s="62"/>
      <c r="D2" s="125"/>
      <c r="E2" s="13" t="s">
        <v>12</v>
      </c>
      <c r="F2" s="14"/>
      <c r="G2" s="14"/>
      <c r="H2" s="14"/>
      <c r="I2" s="20"/>
      <c r="J2" s="15"/>
      <c r="K2" s="82"/>
      <c r="L2" s="22" t="s">
        <v>119</v>
      </c>
      <c r="M2" s="14"/>
      <c r="N2" s="14"/>
      <c r="O2" s="21"/>
      <c r="P2" s="19"/>
      <c r="Q2" s="22" t="s">
        <v>120</v>
      </c>
      <c r="R2" s="14"/>
      <c r="S2" s="14"/>
      <c r="T2" s="14"/>
      <c r="U2" s="20"/>
      <c r="V2" s="21"/>
      <c r="W2" s="19"/>
      <c r="X2" s="126" t="s">
        <v>121</v>
      </c>
      <c r="Y2" s="127"/>
      <c r="Z2" s="128"/>
      <c r="AA2" s="13" t="s">
        <v>12</v>
      </c>
      <c r="AB2" s="14"/>
      <c r="AC2" s="14"/>
      <c r="AD2" s="14"/>
      <c r="AE2" s="20"/>
      <c r="AF2" s="15"/>
      <c r="AG2" s="82"/>
      <c r="AH2" s="22" t="s">
        <v>122</v>
      </c>
      <c r="AI2" s="14"/>
      <c r="AJ2" s="14"/>
      <c r="AK2" s="21"/>
      <c r="AL2" s="19"/>
      <c r="AM2" s="22" t="s">
        <v>120</v>
      </c>
      <c r="AN2" s="14"/>
      <c r="AO2" s="14"/>
      <c r="AP2" s="14"/>
      <c r="AQ2" s="20"/>
      <c r="AR2" s="21"/>
      <c r="AS2" s="129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9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9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9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1997</v>
      </c>
      <c r="C4" s="25" t="s">
        <v>64</v>
      </c>
      <c r="D4" s="26" t="s">
        <v>73</v>
      </c>
      <c r="E4" s="25">
        <v>26</v>
      </c>
      <c r="F4" s="25">
        <v>5</v>
      </c>
      <c r="G4" s="25">
        <v>51</v>
      </c>
      <c r="H4" s="25">
        <v>7</v>
      </c>
      <c r="I4" s="25">
        <v>85</v>
      </c>
      <c r="J4" s="25"/>
      <c r="K4" s="24"/>
      <c r="L4" s="25" t="s">
        <v>62</v>
      </c>
      <c r="M4" s="18"/>
      <c r="N4" s="18" t="s">
        <v>77</v>
      </c>
      <c r="O4" s="18"/>
      <c r="P4" s="24"/>
      <c r="Q4" s="25"/>
      <c r="R4" s="25"/>
      <c r="S4" s="27"/>
      <c r="T4" s="25"/>
      <c r="U4" s="25"/>
      <c r="V4" s="130"/>
      <c r="W4" s="30"/>
      <c r="X4" s="25"/>
      <c r="Y4" s="25"/>
      <c r="Z4" s="76"/>
      <c r="AA4" s="25"/>
      <c r="AB4" s="25"/>
      <c r="AC4" s="25"/>
      <c r="AD4" s="25"/>
      <c r="AE4" s="25"/>
      <c r="AF4" s="32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1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ht="14.25" x14ac:dyDescent="0.2">
      <c r="A5" s="35"/>
      <c r="B5" s="108" t="s">
        <v>123</v>
      </c>
      <c r="C5" s="107"/>
      <c r="D5" s="106"/>
      <c r="E5" s="105">
        <f>SUM(E4:E4)</f>
        <v>26</v>
      </c>
      <c r="F5" s="105">
        <f>SUM(F4:F4)</f>
        <v>5</v>
      </c>
      <c r="G5" s="105">
        <f>SUM(G4:G4)</f>
        <v>51</v>
      </c>
      <c r="H5" s="105">
        <f>SUM(H4:H4)</f>
        <v>7</v>
      </c>
      <c r="I5" s="105">
        <f>SUM(I4:I4)</f>
        <v>85</v>
      </c>
      <c r="J5" s="132">
        <v>0</v>
      </c>
      <c r="K5" s="82">
        <f>SUM(K4:K4)</f>
        <v>0</v>
      </c>
      <c r="L5" s="22"/>
      <c r="M5" s="20"/>
      <c r="N5" s="70"/>
      <c r="O5" s="71"/>
      <c r="P5" s="24"/>
      <c r="Q5" s="105">
        <f>SUM(Q4:Q4)</f>
        <v>0</v>
      </c>
      <c r="R5" s="105">
        <f>SUM(R4:R4)</f>
        <v>0</v>
      </c>
      <c r="S5" s="105">
        <f>SUM(S4:S4)</f>
        <v>0</v>
      </c>
      <c r="T5" s="105">
        <f>SUM(T4:T4)</f>
        <v>0</v>
      </c>
      <c r="U5" s="105">
        <f>SUM(U4:U4)</f>
        <v>0</v>
      </c>
      <c r="V5" s="33">
        <v>0</v>
      </c>
      <c r="W5" s="82">
        <f>SUM(W4:W4)</f>
        <v>0</v>
      </c>
      <c r="X5" s="16" t="s">
        <v>123</v>
      </c>
      <c r="Y5" s="17"/>
      <c r="Z5" s="15"/>
      <c r="AA5" s="105">
        <f>SUM(AA4:AA4)</f>
        <v>0</v>
      </c>
      <c r="AB5" s="105">
        <f>SUM(AB4:AB4)</f>
        <v>0</v>
      </c>
      <c r="AC5" s="105">
        <f>SUM(AC4:AC4)</f>
        <v>0</v>
      </c>
      <c r="AD5" s="105">
        <f>SUM(AD4:AD4)</f>
        <v>0</v>
      </c>
      <c r="AE5" s="105">
        <f>SUM(AE4:AE4)</f>
        <v>0</v>
      </c>
      <c r="AF5" s="132">
        <v>0</v>
      </c>
      <c r="AG5" s="82">
        <f>SUM(AG4:AG4)</f>
        <v>0</v>
      </c>
      <c r="AH5" s="22"/>
      <c r="AI5" s="20"/>
      <c r="AJ5" s="70"/>
      <c r="AK5" s="71"/>
      <c r="AL5" s="24"/>
      <c r="AM5" s="105">
        <f>SUM(AM4:AM4)</f>
        <v>0</v>
      </c>
      <c r="AN5" s="105">
        <f>SUM(AN4:AN4)</f>
        <v>0</v>
      </c>
      <c r="AO5" s="105">
        <f>SUM(AO4:AO4)</f>
        <v>0</v>
      </c>
      <c r="AP5" s="105">
        <f>SUM(AP4:AP4)</f>
        <v>0</v>
      </c>
      <c r="AQ5" s="105">
        <f>SUM(AQ4:AQ4)</f>
        <v>0</v>
      </c>
      <c r="AR5" s="132">
        <v>0</v>
      </c>
      <c r="AS5" s="129">
        <f>SUM(AS4:AS4)</f>
        <v>0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35"/>
      <c r="C6" s="35"/>
      <c r="D6" s="35"/>
      <c r="E6" s="35"/>
      <c r="F6" s="35"/>
      <c r="G6" s="35"/>
      <c r="H6" s="35"/>
      <c r="I6" s="35"/>
      <c r="J6" s="36"/>
      <c r="K6" s="30"/>
      <c r="L6" s="24"/>
      <c r="M6" s="24"/>
      <c r="N6" s="24"/>
      <c r="O6" s="24"/>
      <c r="P6" s="35"/>
      <c r="Q6" s="35"/>
      <c r="R6" s="38"/>
      <c r="S6" s="35"/>
      <c r="T6" s="35"/>
      <c r="U6" s="24"/>
      <c r="V6" s="24"/>
      <c r="W6" s="30"/>
      <c r="X6" s="35"/>
      <c r="Y6" s="35"/>
      <c r="Z6" s="35"/>
      <c r="AA6" s="35"/>
      <c r="AB6" s="35"/>
      <c r="AC6" s="35"/>
      <c r="AD6" s="35"/>
      <c r="AE6" s="35"/>
      <c r="AF6" s="36"/>
      <c r="AG6" s="30"/>
      <c r="AH6" s="24"/>
      <c r="AI6" s="24"/>
      <c r="AJ6" s="24"/>
      <c r="AK6" s="24"/>
      <c r="AL6" s="35"/>
      <c r="AM6" s="35"/>
      <c r="AN6" s="38"/>
      <c r="AO6" s="35"/>
      <c r="AP6" s="35"/>
      <c r="AQ6" s="24"/>
      <c r="AR6" s="24"/>
      <c r="AS6" s="30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133" t="s">
        <v>124</v>
      </c>
      <c r="C7" s="134"/>
      <c r="D7" s="135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26</v>
      </c>
      <c r="M7" s="18" t="s">
        <v>27</v>
      </c>
      <c r="N7" s="18" t="s">
        <v>125</v>
      </c>
      <c r="O7" s="18" t="s">
        <v>126</v>
      </c>
      <c r="Q7" s="38"/>
      <c r="R7" s="38" t="s">
        <v>60</v>
      </c>
      <c r="S7" s="38"/>
      <c r="T7" s="58" t="s">
        <v>79</v>
      </c>
      <c r="U7" s="24"/>
      <c r="V7" s="30"/>
      <c r="W7" s="30"/>
      <c r="X7" s="136"/>
      <c r="Y7" s="136"/>
      <c r="Z7" s="136"/>
      <c r="AA7" s="136"/>
      <c r="AB7" s="136"/>
      <c r="AC7" s="38"/>
      <c r="AD7" s="38"/>
      <c r="AE7" s="38"/>
      <c r="AF7" s="35"/>
      <c r="AG7" s="35"/>
      <c r="AH7" s="35"/>
      <c r="AI7" s="35"/>
      <c r="AJ7" s="35"/>
      <c r="AK7" s="35"/>
      <c r="AM7" s="30"/>
      <c r="AN7" s="136"/>
      <c r="AO7" s="136"/>
      <c r="AP7" s="136"/>
      <c r="AQ7" s="136"/>
      <c r="AR7" s="136"/>
      <c r="AS7" s="136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41" t="s">
        <v>11</v>
      </c>
      <c r="C8" s="12"/>
      <c r="D8" s="43"/>
      <c r="E8" s="137">
        <v>251</v>
      </c>
      <c r="F8" s="137">
        <v>21</v>
      </c>
      <c r="G8" s="137">
        <v>443</v>
      </c>
      <c r="H8" s="137">
        <v>36</v>
      </c>
      <c r="I8" s="137">
        <v>775</v>
      </c>
      <c r="J8" s="138">
        <v>0.44600000000000001</v>
      </c>
      <c r="K8" s="35">
        <f>PRODUCT(I8/J8)</f>
        <v>1737.6681614349775</v>
      </c>
      <c r="L8" s="139">
        <f>PRODUCT((F8+G8)/E8)</f>
        <v>1.8486055776892429</v>
      </c>
      <c r="M8" s="139">
        <f>PRODUCT(H8/E8)</f>
        <v>0.14342629482071714</v>
      </c>
      <c r="N8" s="139">
        <f>PRODUCT((F8+G8+H8)/E8)</f>
        <v>1.9920318725099602</v>
      </c>
      <c r="O8" s="139">
        <f>PRODUCT(I8/E8)</f>
        <v>3.0876494023904382</v>
      </c>
      <c r="Q8" s="38"/>
      <c r="R8" s="38"/>
      <c r="S8" s="38"/>
      <c r="T8" s="58" t="s">
        <v>80</v>
      </c>
      <c r="U8" s="35"/>
      <c r="V8" s="35"/>
      <c r="W8" s="35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5"/>
      <c r="AL8" s="35"/>
      <c r="AM8" s="35"/>
      <c r="AN8" s="38"/>
      <c r="AO8" s="38"/>
      <c r="AP8" s="38"/>
      <c r="AQ8" s="38"/>
      <c r="AR8" s="38"/>
      <c r="AS8" s="38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140" t="s">
        <v>86</v>
      </c>
      <c r="C9" s="141"/>
      <c r="D9" s="142"/>
      <c r="E9" s="137">
        <f>PRODUCT(E5+Q5)</f>
        <v>26</v>
      </c>
      <c r="F9" s="137">
        <f>PRODUCT(F5+R5)</f>
        <v>5</v>
      </c>
      <c r="G9" s="137">
        <f>PRODUCT(G5+S5)</f>
        <v>51</v>
      </c>
      <c r="H9" s="137">
        <f>PRODUCT(H5+T5)</f>
        <v>7</v>
      </c>
      <c r="I9" s="137">
        <f>PRODUCT(I5+U5)</f>
        <v>85</v>
      </c>
      <c r="J9" s="138">
        <v>0</v>
      </c>
      <c r="K9" s="35">
        <f>PRODUCT(K5+W5)</f>
        <v>0</v>
      </c>
      <c r="L9" s="139">
        <f>PRODUCT((F9+G9)/E9)</f>
        <v>2.1538461538461537</v>
      </c>
      <c r="M9" s="139">
        <f>PRODUCT(H9/E9)</f>
        <v>0.26923076923076922</v>
      </c>
      <c r="N9" s="139">
        <f>PRODUCT((F9+G9+H9)/E9)</f>
        <v>2.4230769230769229</v>
      </c>
      <c r="O9" s="139">
        <f>PRODUCT(I9/E9)</f>
        <v>3.2692307692307692</v>
      </c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5"/>
      <c r="AG9" s="35"/>
      <c r="AH9" s="35"/>
      <c r="AI9" s="35"/>
      <c r="AJ9" s="38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43" t="s">
        <v>121</v>
      </c>
      <c r="C10" s="144"/>
      <c r="D10" s="145"/>
      <c r="E10" s="137">
        <f>PRODUCT(AA5+AM5)</f>
        <v>0</v>
      </c>
      <c r="F10" s="137">
        <f>PRODUCT(AB5+AN5)</f>
        <v>0</v>
      </c>
      <c r="G10" s="137">
        <f>PRODUCT(AC5+AO5)</f>
        <v>0</v>
      </c>
      <c r="H10" s="137">
        <f>PRODUCT(AD5+AP5)</f>
        <v>0</v>
      </c>
      <c r="I10" s="137">
        <f>PRODUCT(AE5+AQ5)</f>
        <v>0</v>
      </c>
      <c r="J10" s="138">
        <v>0</v>
      </c>
      <c r="K10" s="24">
        <f>PRODUCT(AG5+AS5)</f>
        <v>0</v>
      </c>
      <c r="L10" s="139">
        <v>0</v>
      </c>
      <c r="M10" s="139">
        <v>0</v>
      </c>
      <c r="N10" s="139">
        <v>0</v>
      </c>
      <c r="O10" s="139">
        <v>0</v>
      </c>
      <c r="Q10" s="38"/>
      <c r="R10" s="38"/>
      <c r="S10" s="35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5"/>
      <c r="AG10" s="35"/>
      <c r="AH10" s="35"/>
      <c r="AI10" s="35"/>
      <c r="AJ10" s="38"/>
      <c r="AK10" s="35"/>
      <c r="AL10" s="24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46" t="s">
        <v>123</v>
      </c>
      <c r="C11" s="86"/>
      <c r="D11" s="147"/>
      <c r="E11" s="137">
        <f>SUM(E8:E10)</f>
        <v>277</v>
      </c>
      <c r="F11" s="137">
        <f t="shared" ref="F11:I11" si="0">SUM(F8:F10)</f>
        <v>26</v>
      </c>
      <c r="G11" s="137">
        <f t="shared" si="0"/>
        <v>494</v>
      </c>
      <c r="H11" s="137">
        <f t="shared" si="0"/>
        <v>43</v>
      </c>
      <c r="I11" s="137">
        <f t="shared" si="0"/>
        <v>860</v>
      </c>
      <c r="J11" s="138">
        <v>0</v>
      </c>
      <c r="K11" s="35">
        <f>SUM(K8:K10)</f>
        <v>1737.6681614349775</v>
      </c>
      <c r="L11" s="139">
        <f>PRODUCT((F11+G11)/E11)</f>
        <v>1.8772563176895307</v>
      </c>
      <c r="M11" s="139">
        <f>PRODUCT(H11/E11)</f>
        <v>0.1552346570397112</v>
      </c>
      <c r="N11" s="139">
        <f>PRODUCT((F11+G11+H11)/E11)</f>
        <v>2.0324909747292419</v>
      </c>
      <c r="O11" s="139">
        <f>PRODUCT(I11/E11)</f>
        <v>3.104693140794224</v>
      </c>
      <c r="Q11" s="24"/>
      <c r="R11" s="24"/>
      <c r="S11" s="24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ht="14.25" x14ac:dyDescent="0.2">
      <c r="A12" s="35"/>
      <c r="B12" s="35"/>
      <c r="C12" s="35"/>
      <c r="D12" s="35"/>
      <c r="E12" s="24"/>
      <c r="F12" s="24"/>
      <c r="G12" s="24"/>
      <c r="H12" s="24"/>
      <c r="I12" s="24"/>
      <c r="J12" s="35"/>
      <c r="K12" s="35"/>
      <c r="L12" s="24"/>
      <c r="M12" s="24"/>
      <c r="N12" s="24"/>
      <c r="O12" s="24"/>
      <c r="P12" s="35"/>
      <c r="Q12" s="35"/>
      <c r="R12" s="35"/>
      <c r="S12" s="35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J50" s="35"/>
      <c r="K50" s="35"/>
      <c r="L50"/>
      <c r="M50"/>
      <c r="N50"/>
      <c r="O50"/>
      <c r="P50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5"/>
      <c r="AG50" s="35"/>
      <c r="AH50" s="35"/>
      <c r="AI50" s="35"/>
      <c r="AJ50" s="35"/>
      <c r="AK50" s="35"/>
      <c r="AL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J51" s="35"/>
      <c r="K51" s="35"/>
      <c r="L51"/>
      <c r="M51"/>
      <c r="N51"/>
      <c r="O51"/>
      <c r="P51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5"/>
      <c r="AG51" s="35"/>
      <c r="AH51" s="35"/>
      <c r="AI51" s="35"/>
      <c r="AJ51" s="35"/>
      <c r="AK51" s="35"/>
      <c r="AL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5"/>
      <c r="AG52" s="35"/>
      <c r="AH52" s="35"/>
      <c r="AI52" s="35"/>
      <c r="AJ52" s="35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5"/>
      <c r="AG53" s="35"/>
      <c r="AH53" s="35"/>
      <c r="AI53" s="35"/>
      <c r="AJ53" s="35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5"/>
      <c r="AG54" s="35"/>
      <c r="AH54" s="35"/>
      <c r="AI54" s="35"/>
      <c r="AJ54" s="35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5"/>
      <c r="AG55" s="35"/>
      <c r="AH55" s="35"/>
      <c r="AI55" s="35"/>
      <c r="AJ55" s="35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5"/>
      <c r="AG56" s="35"/>
      <c r="AH56" s="35"/>
      <c r="AI56" s="35"/>
      <c r="AJ56" s="35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5"/>
      <c r="AG57" s="35"/>
      <c r="AH57" s="35"/>
      <c r="AI57" s="35"/>
      <c r="AJ57" s="35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5"/>
      <c r="AG58" s="35"/>
      <c r="AH58" s="35"/>
      <c r="AI58" s="35"/>
      <c r="AJ58" s="35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5"/>
      <c r="AG59" s="35"/>
      <c r="AH59" s="35"/>
      <c r="AI59" s="35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5"/>
      <c r="AG60" s="35"/>
      <c r="AH60" s="35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5"/>
      <c r="AG61" s="35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5"/>
      <c r="AG62" s="35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5"/>
      <c r="AG63" s="35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5"/>
      <c r="AG64" s="35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5"/>
      <c r="AG65" s="35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5"/>
      <c r="AG66" s="35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5"/>
      <c r="AG67" s="35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5"/>
      <c r="AG68" s="35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5"/>
      <c r="AG69" s="35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5"/>
      <c r="AG70" s="35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5"/>
      <c r="AG71" s="35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5"/>
      <c r="AG72" s="35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5"/>
      <c r="AG73" s="35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5"/>
      <c r="AG74" s="35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5"/>
      <c r="AG75" s="35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5"/>
      <c r="AG76" s="35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5"/>
      <c r="AG77" s="35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5"/>
      <c r="AG78" s="35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5"/>
      <c r="AG79" s="35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5"/>
      <c r="AG80" s="35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5"/>
      <c r="AG81" s="35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5"/>
      <c r="AG82" s="35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5"/>
      <c r="AG83" s="35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24"/>
      <c r="R84" s="24"/>
      <c r="S84" s="24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5"/>
      <c r="AG84" s="35"/>
      <c r="AH84" s="35"/>
      <c r="AI84" s="35"/>
      <c r="AJ84" s="35"/>
      <c r="AK84" s="35"/>
      <c r="AL84" s="24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24"/>
      <c r="R85" s="24"/>
      <c r="S85" s="24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5"/>
      <c r="AG85" s="35"/>
      <c r="AH85" s="35"/>
      <c r="AI85" s="35"/>
      <c r="AJ85" s="35"/>
      <c r="AK85" s="35"/>
      <c r="AL85" s="24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5"/>
      <c r="AG86" s="35"/>
      <c r="AH86" s="35"/>
      <c r="AI86" s="35"/>
      <c r="AJ86" s="35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5"/>
      <c r="AG87" s="35"/>
      <c r="AH87" s="35"/>
      <c r="AI87" s="35"/>
      <c r="AJ87" s="35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5"/>
      <c r="AG88" s="35"/>
      <c r="AH88" s="35"/>
      <c r="AI88" s="35"/>
      <c r="AJ88" s="35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5"/>
      <c r="AG89" s="35"/>
      <c r="AH89" s="35"/>
      <c r="AI89" s="35"/>
      <c r="AJ89" s="35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5"/>
      <c r="AG90" s="35"/>
      <c r="AH90" s="35"/>
      <c r="AI90" s="35"/>
      <c r="AJ90" s="35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5"/>
      <c r="AG91" s="35"/>
      <c r="AH91" s="35"/>
      <c r="AI91" s="35"/>
      <c r="AJ91" s="35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5"/>
      <c r="AG92" s="35"/>
      <c r="AH92" s="35"/>
      <c r="AI92" s="35"/>
      <c r="AJ92" s="35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5"/>
      <c r="AG93" s="35"/>
      <c r="AH93" s="35"/>
      <c r="AI93" s="35"/>
      <c r="AJ93" s="35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5"/>
      <c r="AG94" s="35"/>
      <c r="AH94" s="35"/>
      <c r="AI94" s="35"/>
      <c r="AJ94" s="35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5"/>
      <c r="AG95" s="35"/>
      <c r="AH95" s="35"/>
      <c r="AI95" s="35"/>
      <c r="AJ95" s="35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5"/>
      <c r="AG96" s="35"/>
      <c r="AH96" s="35"/>
      <c r="AI96" s="35"/>
      <c r="AJ96" s="35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5"/>
      <c r="AG97" s="35"/>
      <c r="AH97" s="35"/>
      <c r="AI97" s="35"/>
      <c r="AJ97" s="35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5"/>
      <c r="AG98" s="35"/>
      <c r="AH98" s="35"/>
      <c r="AI98" s="35"/>
      <c r="AJ98" s="35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5"/>
      <c r="AG99" s="35"/>
      <c r="AH99" s="35"/>
      <c r="AI99" s="35"/>
      <c r="AJ99" s="35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5"/>
      <c r="AG100" s="35"/>
      <c r="AH100" s="35"/>
      <c r="AI100" s="35"/>
      <c r="AJ100" s="35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5"/>
      <c r="AG101" s="35"/>
      <c r="AH101" s="35"/>
      <c r="AI101" s="35"/>
      <c r="AJ101" s="35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5"/>
      <c r="AG102" s="35"/>
      <c r="AH102" s="35"/>
      <c r="AI102" s="35"/>
      <c r="AJ102" s="35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5"/>
      <c r="AG103" s="35"/>
      <c r="AH103" s="35"/>
      <c r="AI103" s="35"/>
      <c r="AJ103" s="35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5"/>
      <c r="AG104" s="35"/>
      <c r="AH104" s="35"/>
      <c r="AI104" s="35"/>
      <c r="AJ104" s="35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5"/>
      <c r="AG105" s="35"/>
      <c r="AH105" s="35"/>
      <c r="AI105" s="35"/>
      <c r="AJ105" s="35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5"/>
      <c r="AG106" s="35"/>
      <c r="AH106" s="35"/>
      <c r="AI106" s="35"/>
      <c r="AJ106" s="35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5"/>
      <c r="AG107" s="35"/>
      <c r="AH107" s="35"/>
      <c r="AI107" s="35"/>
      <c r="AJ107" s="35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5"/>
      <c r="AG108" s="35"/>
      <c r="AH108" s="35"/>
      <c r="AI108" s="35"/>
      <c r="AJ108" s="35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5"/>
      <c r="AG109" s="35"/>
      <c r="AH109" s="35"/>
      <c r="AI109" s="35"/>
      <c r="AJ109" s="35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5"/>
      <c r="AG110" s="35"/>
      <c r="AH110" s="35"/>
      <c r="AI110" s="35"/>
      <c r="AJ110" s="35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5"/>
      <c r="AG111" s="35"/>
      <c r="AH111" s="35"/>
      <c r="AI111" s="35"/>
      <c r="AJ111" s="35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5"/>
      <c r="AG112" s="35"/>
      <c r="AH112" s="35"/>
      <c r="AI112" s="35"/>
      <c r="AJ112" s="35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5"/>
      <c r="AG113" s="35"/>
      <c r="AH113" s="35"/>
      <c r="AI113" s="35"/>
      <c r="AJ113" s="35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5"/>
      <c r="AG114" s="35"/>
      <c r="AH114" s="35"/>
      <c r="AI114" s="35"/>
      <c r="AJ114" s="35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5"/>
      <c r="AG115" s="35"/>
      <c r="AH115" s="35"/>
      <c r="AI115" s="35"/>
      <c r="AJ115" s="35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5"/>
      <c r="AG116" s="35"/>
      <c r="AH116" s="35"/>
      <c r="AI116" s="35"/>
      <c r="AJ116" s="35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5"/>
      <c r="AG117" s="35"/>
      <c r="AH117" s="35"/>
      <c r="AI117" s="35"/>
      <c r="AJ117" s="35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5"/>
      <c r="AG118" s="35"/>
      <c r="AH118" s="35"/>
      <c r="AI118" s="35"/>
      <c r="AJ118" s="35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5"/>
      <c r="AG119" s="35"/>
      <c r="AH119" s="35"/>
      <c r="AI119" s="35"/>
      <c r="AJ119" s="35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5"/>
      <c r="AG120" s="35"/>
      <c r="AH120" s="35"/>
      <c r="AI120" s="35"/>
      <c r="AJ120" s="35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5"/>
      <c r="AG121" s="35"/>
      <c r="AH121" s="35"/>
      <c r="AI121" s="35"/>
      <c r="AJ121" s="35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5"/>
      <c r="AG122" s="35"/>
      <c r="AH122" s="35"/>
      <c r="AI122" s="35"/>
      <c r="AJ122" s="35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5"/>
      <c r="AG123" s="35"/>
      <c r="AH123" s="35"/>
      <c r="AI123" s="35"/>
      <c r="AJ123" s="35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5"/>
      <c r="AG124" s="35"/>
      <c r="AH124" s="35"/>
      <c r="AI124" s="35"/>
      <c r="AJ124" s="35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5"/>
      <c r="AG125" s="35"/>
      <c r="AH125" s="35"/>
      <c r="AI125" s="35"/>
      <c r="AJ125" s="35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5"/>
      <c r="AG126" s="35"/>
      <c r="AH126" s="35"/>
      <c r="AI126" s="35"/>
      <c r="AJ126" s="35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5"/>
      <c r="AG127" s="35"/>
      <c r="AH127" s="35"/>
      <c r="AI127" s="35"/>
      <c r="AJ127" s="35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5"/>
      <c r="AG128" s="35"/>
      <c r="AH128" s="35"/>
      <c r="AI128" s="35"/>
      <c r="AJ128" s="35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5"/>
      <c r="AG129" s="35"/>
      <c r="AH129" s="35"/>
      <c r="AI129" s="35"/>
      <c r="AJ129" s="35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5"/>
      <c r="AG130" s="35"/>
      <c r="AH130" s="35"/>
      <c r="AI130" s="35"/>
      <c r="AJ130" s="35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5"/>
      <c r="AG131" s="35"/>
      <c r="AH131" s="35"/>
      <c r="AI131" s="35"/>
      <c r="AJ131" s="35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5"/>
      <c r="AG132" s="35"/>
      <c r="AH132" s="35"/>
      <c r="AI132" s="35"/>
      <c r="AJ132" s="35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5"/>
      <c r="AG133" s="35"/>
      <c r="AH133" s="35"/>
      <c r="AI133" s="35"/>
      <c r="AJ133" s="35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5"/>
      <c r="AG134" s="35"/>
      <c r="AH134" s="35"/>
      <c r="AI134" s="35"/>
      <c r="AJ134" s="35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5"/>
      <c r="AG135" s="35"/>
      <c r="AH135" s="35"/>
      <c r="AI135" s="35"/>
      <c r="AJ135" s="35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5"/>
      <c r="AG136" s="35"/>
      <c r="AH136" s="35"/>
      <c r="AI136" s="35"/>
      <c r="AJ136" s="35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5"/>
      <c r="AG137" s="35"/>
      <c r="AH137" s="35"/>
      <c r="AI137" s="35"/>
      <c r="AJ137" s="35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5"/>
      <c r="AG138" s="35"/>
      <c r="AH138" s="35"/>
      <c r="AI138" s="35"/>
      <c r="AJ138" s="35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5"/>
      <c r="AG139" s="35"/>
      <c r="AH139" s="35"/>
      <c r="AI139" s="35"/>
      <c r="AJ139" s="35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5"/>
      <c r="AG140" s="35"/>
      <c r="AH140" s="35"/>
      <c r="AI140" s="35"/>
      <c r="AJ140" s="35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5"/>
      <c r="AG141" s="35"/>
      <c r="AH141" s="35"/>
      <c r="AI141" s="35"/>
      <c r="AJ141" s="35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5"/>
      <c r="AG142" s="35"/>
      <c r="AH142" s="35"/>
      <c r="AI142" s="35"/>
      <c r="AJ142" s="35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5"/>
      <c r="AG143" s="35"/>
      <c r="AH143" s="35"/>
      <c r="AI143" s="35"/>
      <c r="AJ143" s="35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5"/>
      <c r="AG144" s="35"/>
      <c r="AH144" s="35"/>
      <c r="AI144" s="35"/>
      <c r="AJ144" s="35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5"/>
      <c r="AG145" s="35"/>
      <c r="AH145" s="35"/>
      <c r="AI145" s="35"/>
      <c r="AJ145" s="35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5"/>
      <c r="AG146" s="35"/>
      <c r="AH146" s="35"/>
      <c r="AI146" s="35"/>
      <c r="AJ146" s="35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5"/>
      <c r="AG147" s="35"/>
      <c r="AH147" s="35"/>
      <c r="AI147" s="35"/>
      <c r="AJ147" s="35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5"/>
      <c r="AG148" s="35"/>
      <c r="AH148" s="35"/>
      <c r="AI148" s="35"/>
      <c r="AJ148" s="35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5"/>
      <c r="AG149" s="35"/>
      <c r="AH149" s="35"/>
      <c r="AI149" s="35"/>
      <c r="AJ149" s="35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5"/>
      <c r="AG150" s="35"/>
      <c r="AH150" s="35"/>
      <c r="AI150" s="35"/>
      <c r="AJ150" s="35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5"/>
      <c r="AG151" s="35"/>
      <c r="AH151" s="35"/>
      <c r="AI151" s="35"/>
      <c r="AJ151" s="35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5"/>
      <c r="AG152" s="35"/>
      <c r="AH152" s="35"/>
      <c r="AI152" s="35"/>
      <c r="AJ152" s="35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5"/>
      <c r="AG153" s="35"/>
      <c r="AH153" s="35"/>
      <c r="AI153" s="35"/>
      <c r="AJ153" s="35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5"/>
      <c r="AG154" s="35"/>
      <c r="AH154" s="35"/>
      <c r="AI154" s="35"/>
      <c r="AJ154" s="35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5"/>
      <c r="AG155" s="35"/>
      <c r="AH155" s="35"/>
      <c r="AI155" s="35"/>
      <c r="AJ155" s="35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5"/>
      <c r="AG156" s="35"/>
      <c r="AH156" s="35"/>
      <c r="AI156" s="35"/>
      <c r="AJ156" s="35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5"/>
      <c r="AG157" s="35"/>
      <c r="AH157" s="35"/>
      <c r="AI157" s="35"/>
      <c r="AJ157" s="35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5"/>
      <c r="AG158" s="35"/>
      <c r="AH158" s="35"/>
      <c r="AI158" s="35"/>
      <c r="AJ158" s="35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5"/>
      <c r="AG159" s="35"/>
      <c r="AH159" s="35"/>
      <c r="AI159" s="35"/>
      <c r="AJ159" s="35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5"/>
      <c r="AG160" s="35"/>
      <c r="AH160" s="35"/>
      <c r="AI160" s="35"/>
      <c r="AJ160" s="35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5"/>
      <c r="AG161" s="35"/>
      <c r="AH161" s="35"/>
      <c r="AI161" s="35"/>
      <c r="AJ161" s="35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5"/>
      <c r="AG162" s="35"/>
      <c r="AH162" s="35"/>
      <c r="AI162" s="35"/>
      <c r="AJ162" s="35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5"/>
      <c r="AG163" s="35"/>
      <c r="AH163" s="35"/>
      <c r="AI163" s="35"/>
      <c r="AJ163" s="35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5"/>
      <c r="AG164" s="35"/>
      <c r="AH164" s="35"/>
      <c r="AI164" s="35"/>
      <c r="AJ164" s="35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5"/>
      <c r="AG165" s="35"/>
      <c r="AH165" s="35"/>
      <c r="AI165" s="35"/>
      <c r="AJ165" s="35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5"/>
      <c r="AG166" s="35"/>
      <c r="AH166" s="35"/>
      <c r="AI166" s="35"/>
      <c r="AJ166" s="35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5"/>
      <c r="AG167" s="35"/>
      <c r="AH167" s="35"/>
      <c r="AI167" s="35"/>
      <c r="AJ167" s="35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5"/>
      <c r="AG168" s="35"/>
      <c r="AH168" s="35"/>
      <c r="AI168" s="35"/>
      <c r="AJ168" s="35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5"/>
      <c r="AG169" s="35"/>
      <c r="AH169" s="35"/>
      <c r="AI169" s="35"/>
      <c r="AJ169" s="35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5"/>
      <c r="AG170" s="35"/>
      <c r="AH170" s="35"/>
      <c r="AI170" s="35"/>
      <c r="AJ170" s="35"/>
      <c r="AK170" s="35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5"/>
      <c r="AG171" s="35"/>
      <c r="AH171" s="35"/>
      <c r="AI171" s="35"/>
      <c r="AJ171" s="35"/>
      <c r="AK171" s="35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5"/>
      <c r="AG172" s="35"/>
      <c r="AH172" s="35"/>
      <c r="AI172" s="35"/>
      <c r="AJ172" s="35"/>
      <c r="AK172" s="35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5"/>
      <c r="AG173" s="35"/>
      <c r="AH173" s="35"/>
      <c r="AI173" s="35"/>
      <c r="AJ173" s="35"/>
      <c r="AK173" s="35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5"/>
      <c r="AG174" s="35"/>
      <c r="AH174" s="35"/>
      <c r="AI174" s="35"/>
      <c r="AJ174" s="35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5"/>
      <c r="AG175" s="35"/>
      <c r="AH175" s="35"/>
      <c r="AI175" s="35"/>
      <c r="AJ175" s="35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5"/>
      <c r="AG176" s="35"/>
      <c r="AH176" s="35"/>
      <c r="AI176" s="35"/>
      <c r="AJ176" s="35"/>
      <c r="AK176" s="24"/>
      <c r="AL176" s="24"/>
    </row>
    <row r="177" spans="12:38" x14ac:dyDescent="0.25">
      <c r="R177" s="30"/>
      <c r="S177" s="30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5"/>
      <c r="AG177" s="35"/>
      <c r="AH177" s="35"/>
      <c r="AI177" s="35"/>
      <c r="AJ177" s="35"/>
    </row>
    <row r="178" spans="12:38" x14ac:dyDescent="0.25">
      <c r="R178" s="30"/>
      <c r="S178" s="30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5"/>
      <c r="AG178" s="35"/>
      <c r="AH178" s="35"/>
      <c r="AI178" s="35"/>
      <c r="AJ178" s="35"/>
    </row>
    <row r="179" spans="12:38" x14ac:dyDescent="0.25">
      <c r="R179" s="30"/>
      <c r="S179" s="3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5"/>
      <c r="AG179" s="35"/>
      <c r="AH179" s="35"/>
      <c r="AI179" s="35"/>
      <c r="AJ179" s="35"/>
    </row>
    <row r="180" spans="12:38" x14ac:dyDescent="0.25">
      <c r="L180"/>
      <c r="M180"/>
      <c r="N180"/>
      <c r="O180"/>
      <c r="P180"/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5"/>
      <c r="AG180" s="35"/>
      <c r="AH180" s="35"/>
      <c r="AI180" s="35"/>
      <c r="AJ180" s="35"/>
      <c r="AK180"/>
      <c r="AL180"/>
    </row>
    <row r="181" spans="12:38" x14ac:dyDescent="0.25">
      <c r="L181"/>
      <c r="M181"/>
      <c r="N181"/>
      <c r="O181"/>
      <c r="P181"/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5"/>
      <c r="AG181" s="35"/>
      <c r="AH181" s="35"/>
      <c r="AI181" s="35"/>
      <c r="AJ181" s="35"/>
      <c r="AK181"/>
      <c r="AL181"/>
    </row>
    <row r="182" spans="12:38" x14ac:dyDescent="0.25">
      <c r="L182"/>
      <c r="M182"/>
      <c r="N182"/>
      <c r="O182"/>
      <c r="P182"/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5"/>
      <c r="AG182" s="35"/>
      <c r="AH182" s="35"/>
      <c r="AI182" s="35"/>
      <c r="AJ182" s="35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5"/>
      <c r="AG183" s="35"/>
      <c r="AH183" s="35"/>
      <c r="AI183" s="35"/>
      <c r="AJ183" s="35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5"/>
      <c r="AG184" s="35"/>
      <c r="AH184" s="35"/>
      <c r="AI184" s="35"/>
      <c r="AJ184" s="35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5"/>
      <c r="AG185" s="35"/>
      <c r="AH185" s="35"/>
      <c r="AI185" s="35"/>
      <c r="AJ185" s="35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5"/>
      <c r="AG186" s="35"/>
      <c r="AH186" s="35"/>
      <c r="AI186" s="35"/>
      <c r="AJ186" s="35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5"/>
      <c r="AG187" s="35"/>
      <c r="AH187" s="35"/>
      <c r="AI187" s="35"/>
      <c r="AJ187" s="35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5"/>
      <c r="AG188" s="35"/>
      <c r="AH188" s="35"/>
      <c r="AI188" s="35"/>
      <c r="AJ188" s="35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5"/>
      <c r="AG189" s="35"/>
      <c r="AH189" s="35"/>
      <c r="AI189" s="35"/>
      <c r="AJ189" s="35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5"/>
      <c r="AG190" s="35"/>
      <c r="AH190" s="35"/>
      <c r="AI190" s="35"/>
      <c r="AJ190" s="35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5"/>
      <c r="AG191" s="35"/>
      <c r="AH191" s="35"/>
      <c r="AI191" s="35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5"/>
      <c r="AG192" s="35"/>
      <c r="AH192" s="35"/>
      <c r="AI192" s="35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5"/>
      <c r="AG193" s="35"/>
      <c r="AH193" s="35"/>
      <c r="AI193" s="35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5"/>
      <c r="AG194" s="35"/>
      <c r="AH194" s="35"/>
      <c r="AI194" s="35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5"/>
      <c r="AG195" s="35"/>
      <c r="AH195" s="35"/>
      <c r="AI195" s="35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5"/>
      <c r="AG196" s="35"/>
      <c r="AH196" s="35"/>
      <c r="AI196" s="35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5"/>
      <c r="AG197" s="35"/>
      <c r="AH197" s="35"/>
      <c r="AI197" s="35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5"/>
      <c r="AG198" s="35"/>
      <c r="AH198" s="35"/>
      <c r="AI198" s="35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5"/>
      <c r="AG199" s="35"/>
      <c r="AH199" s="35"/>
      <c r="AI199" s="35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5"/>
      <c r="AG200" s="35"/>
      <c r="AH200" s="35"/>
      <c r="AI200" s="35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ht="14.25" x14ac:dyDescent="0.2">
      <c r="L205"/>
      <c r="M205"/>
      <c r="N205"/>
      <c r="O205"/>
      <c r="P205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ht="14.25" x14ac:dyDescent="0.2">
      <c r="L206"/>
      <c r="M206"/>
      <c r="N206"/>
      <c r="O206"/>
      <c r="P20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20:31" x14ac:dyDescent="0.25"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</row>
    <row r="210" spans="20:31" x14ac:dyDescent="0.25"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</row>
    <row r="211" spans="20:31" x14ac:dyDescent="0.25"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</row>
    <row r="212" spans="20:31" x14ac:dyDescent="0.25"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</row>
    <row r="213" spans="20:31" x14ac:dyDescent="0.25"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</row>
    <row r="214" spans="20:31" x14ac:dyDescent="0.25"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</row>
    <row r="215" spans="20:31" x14ac:dyDescent="0.25"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</row>
    <row r="216" spans="20:31" x14ac:dyDescent="0.25"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</row>
    <row r="217" spans="20:31" x14ac:dyDescent="0.25"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</row>
    <row r="218" spans="20:31" x14ac:dyDescent="0.25"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9" customWidth="1"/>
    <col min="3" max="3" width="24.5703125" style="60" customWidth="1"/>
    <col min="4" max="4" width="10.5703125" style="67" customWidth="1"/>
    <col min="5" max="5" width="8" style="67" customWidth="1"/>
    <col min="6" max="6" width="0.7109375" style="30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91" customWidth="1"/>
    <col min="22" max="22" width="9" style="60" customWidth="1"/>
    <col min="23" max="23" width="18.140625" style="67" customWidth="1"/>
    <col min="24" max="24" width="9.7109375" style="60" customWidth="1"/>
    <col min="25" max="30" width="9.140625" style="3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89"/>
      <c r="R1" s="89"/>
      <c r="S1" s="89"/>
      <c r="T1" s="89"/>
      <c r="U1" s="89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71</v>
      </c>
      <c r="C2" s="88" t="s">
        <v>72</v>
      </c>
      <c r="D2" s="65"/>
      <c r="E2" s="11"/>
      <c r="F2" s="93"/>
      <c r="G2" s="65"/>
      <c r="H2" s="11"/>
      <c r="I2" s="11"/>
      <c r="J2" s="11"/>
      <c r="K2" s="11"/>
      <c r="L2" s="11"/>
      <c r="M2" s="11"/>
      <c r="N2" s="11"/>
      <c r="O2" s="11"/>
      <c r="P2" s="11"/>
      <c r="Q2" s="90"/>
      <c r="R2" s="90"/>
      <c r="S2" s="90"/>
      <c r="T2" s="90"/>
      <c r="U2" s="90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22" t="s">
        <v>63</v>
      </c>
      <c r="C3" s="22" t="s">
        <v>34</v>
      </c>
      <c r="D3" s="108" t="s">
        <v>35</v>
      </c>
      <c r="E3" s="109" t="s">
        <v>1</v>
      </c>
      <c r="F3" s="24"/>
      <c r="G3" s="105" t="s">
        <v>36</v>
      </c>
      <c r="H3" s="106" t="s">
        <v>37</v>
      </c>
      <c r="I3" s="106" t="s">
        <v>31</v>
      </c>
      <c r="J3" s="17" t="s">
        <v>38</v>
      </c>
      <c r="K3" s="107" t="s">
        <v>39</v>
      </c>
      <c r="L3" s="107" t="s">
        <v>40</v>
      </c>
      <c r="M3" s="105" t="s">
        <v>41</v>
      </c>
      <c r="N3" s="105" t="s">
        <v>30</v>
      </c>
      <c r="O3" s="106" t="s">
        <v>42</v>
      </c>
      <c r="P3" s="105" t="s">
        <v>37</v>
      </c>
      <c r="Q3" s="121" t="s">
        <v>16</v>
      </c>
      <c r="R3" s="121">
        <v>1</v>
      </c>
      <c r="S3" s="121">
        <v>2</v>
      </c>
      <c r="T3" s="121">
        <v>3</v>
      </c>
      <c r="U3" s="121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8"/>
      <c r="B4" s="110" t="s">
        <v>87</v>
      </c>
      <c r="C4" s="111" t="s">
        <v>88</v>
      </c>
      <c r="D4" s="112" t="s">
        <v>89</v>
      </c>
      <c r="E4" s="113" t="s">
        <v>75</v>
      </c>
      <c r="F4" s="85"/>
      <c r="G4" s="114"/>
      <c r="H4" s="115"/>
      <c r="I4" s="114">
        <v>1</v>
      </c>
      <c r="J4" s="116" t="s">
        <v>90</v>
      </c>
      <c r="K4" s="116">
        <v>6</v>
      </c>
      <c r="L4" s="116"/>
      <c r="M4" s="116">
        <v>1</v>
      </c>
      <c r="N4" s="114"/>
      <c r="O4" s="115"/>
      <c r="P4" s="115"/>
      <c r="Q4" s="122" t="s">
        <v>93</v>
      </c>
      <c r="R4" s="122" t="s">
        <v>68</v>
      </c>
      <c r="S4" s="122" t="s">
        <v>94</v>
      </c>
      <c r="T4" s="122"/>
      <c r="U4" s="122" t="s">
        <v>61</v>
      </c>
      <c r="V4" s="117">
        <v>0.25</v>
      </c>
      <c r="W4" s="111" t="s">
        <v>91</v>
      </c>
      <c r="X4" s="118" t="s">
        <v>92</v>
      </c>
      <c r="Y4" s="64"/>
      <c r="Z4" s="64"/>
      <c r="AA4" s="64"/>
      <c r="AB4" s="64"/>
      <c r="AC4" s="64"/>
      <c r="AD4" s="64"/>
    </row>
    <row r="5" spans="1:30" x14ac:dyDescent="0.25">
      <c r="A5" s="23"/>
      <c r="B5" s="119"/>
      <c r="C5" s="83"/>
      <c r="D5" s="84"/>
      <c r="E5" s="86"/>
      <c r="F5" s="86"/>
      <c r="G5" s="83"/>
      <c r="H5" s="85"/>
      <c r="I5" s="85"/>
      <c r="J5" s="85"/>
      <c r="K5" s="85"/>
      <c r="L5" s="85"/>
      <c r="M5" s="83"/>
      <c r="N5" s="85"/>
      <c r="O5" s="85"/>
      <c r="P5" s="85"/>
      <c r="Q5" s="94"/>
      <c r="R5" s="120"/>
      <c r="S5" s="94"/>
      <c r="T5" s="94"/>
      <c r="U5" s="94"/>
      <c r="V5" s="85"/>
      <c r="W5" s="83"/>
      <c r="X5" s="87"/>
      <c r="Y5" s="64"/>
      <c r="Z5" s="64"/>
      <c r="AA5" s="64"/>
      <c r="AB5" s="64"/>
      <c r="AC5" s="64"/>
      <c r="AD5" s="64"/>
    </row>
    <row r="6" spans="1:30" x14ac:dyDescent="0.25">
      <c r="A6" s="23"/>
      <c r="B6" s="58"/>
      <c r="C6" s="35"/>
      <c r="D6" s="58"/>
      <c r="E6" s="79"/>
      <c r="G6" s="35"/>
      <c r="H6" s="38"/>
      <c r="I6" s="35"/>
      <c r="J6" s="24"/>
      <c r="K6" s="24"/>
      <c r="L6" s="24"/>
      <c r="M6" s="35"/>
      <c r="N6" s="35"/>
      <c r="O6" s="35"/>
      <c r="P6" s="35"/>
      <c r="Q6" s="80"/>
      <c r="R6" s="80"/>
      <c r="S6" s="80"/>
      <c r="T6" s="80"/>
      <c r="U6" s="80"/>
      <c r="V6" s="35"/>
      <c r="W6" s="58"/>
      <c r="X6" s="35"/>
      <c r="Y6" s="64"/>
      <c r="Z6" s="64"/>
      <c r="AA6" s="64"/>
      <c r="AB6" s="64"/>
      <c r="AC6" s="64"/>
      <c r="AD6" s="64"/>
    </row>
    <row r="7" spans="1:30" x14ac:dyDescent="0.25">
      <c r="A7" s="23"/>
      <c r="B7" s="58"/>
      <c r="C7" s="35"/>
      <c r="D7" s="58"/>
      <c r="E7" s="79"/>
      <c r="G7" s="35"/>
      <c r="H7" s="38"/>
      <c r="I7" s="35"/>
      <c r="J7" s="24"/>
      <c r="K7" s="24"/>
      <c r="L7" s="24"/>
      <c r="M7" s="35"/>
      <c r="N7" s="35"/>
      <c r="O7" s="35"/>
      <c r="P7" s="35"/>
      <c r="Q7" s="80"/>
      <c r="R7" s="80"/>
      <c r="S7" s="80"/>
      <c r="T7" s="80"/>
      <c r="U7" s="80"/>
      <c r="V7" s="35"/>
      <c r="W7" s="58"/>
      <c r="X7" s="35"/>
      <c r="Y7" s="64"/>
      <c r="Z7" s="64"/>
      <c r="AA7" s="64"/>
      <c r="AB7" s="64"/>
      <c r="AC7" s="64"/>
      <c r="AD7" s="64"/>
    </row>
    <row r="8" spans="1:30" x14ac:dyDescent="0.25">
      <c r="A8" s="23"/>
      <c r="B8" s="58"/>
      <c r="C8" s="35"/>
      <c r="D8" s="58"/>
      <c r="E8" s="79"/>
      <c r="G8" s="35"/>
      <c r="H8" s="38"/>
      <c r="I8" s="35"/>
      <c r="J8" s="24"/>
      <c r="K8" s="24"/>
      <c r="L8" s="24"/>
      <c r="M8" s="35"/>
      <c r="N8" s="35"/>
      <c r="O8" s="35"/>
      <c r="P8" s="35"/>
      <c r="Q8" s="80"/>
      <c r="R8" s="80"/>
      <c r="S8" s="80"/>
      <c r="T8" s="80"/>
      <c r="U8" s="80"/>
      <c r="V8" s="35"/>
      <c r="W8" s="58"/>
      <c r="X8" s="35"/>
      <c r="Y8" s="64"/>
      <c r="Z8" s="64"/>
      <c r="AA8" s="64"/>
      <c r="AB8" s="64"/>
      <c r="AC8" s="64"/>
      <c r="AD8" s="64"/>
    </row>
    <row r="9" spans="1:30" x14ac:dyDescent="0.25">
      <c r="A9" s="23"/>
      <c r="B9" s="58"/>
      <c r="C9" s="35"/>
      <c r="D9" s="58"/>
      <c r="E9" s="79"/>
      <c r="G9" s="35"/>
      <c r="H9" s="38"/>
      <c r="I9" s="35"/>
      <c r="J9" s="24"/>
      <c r="K9" s="24"/>
      <c r="L9" s="24"/>
      <c r="M9" s="35"/>
      <c r="N9" s="35"/>
      <c r="O9" s="35"/>
      <c r="P9" s="35"/>
      <c r="Q9" s="80"/>
      <c r="R9" s="80"/>
      <c r="S9" s="80"/>
      <c r="T9" s="80"/>
      <c r="U9" s="80"/>
      <c r="V9" s="35"/>
      <c r="W9" s="58"/>
      <c r="X9" s="35"/>
      <c r="Y9" s="64"/>
      <c r="Z9" s="64"/>
      <c r="AA9" s="64"/>
      <c r="AB9" s="64"/>
      <c r="AC9" s="64"/>
      <c r="AD9" s="64"/>
    </row>
    <row r="10" spans="1:30" x14ac:dyDescent="0.25">
      <c r="A10" s="23"/>
      <c r="B10" s="58"/>
      <c r="C10" s="35"/>
      <c r="D10" s="58"/>
      <c r="E10" s="79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80"/>
      <c r="R10" s="80"/>
      <c r="S10" s="80"/>
      <c r="T10" s="80"/>
      <c r="U10" s="80"/>
      <c r="V10" s="35"/>
      <c r="W10" s="58"/>
      <c r="X10" s="35"/>
      <c r="Y10" s="64"/>
      <c r="Z10" s="64"/>
      <c r="AA10" s="64"/>
      <c r="AB10" s="64"/>
      <c r="AC10" s="64"/>
      <c r="AD10" s="64"/>
    </row>
    <row r="11" spans="1:30" x14ac:dyDescent="0.25">
      <c r="A11" s="23"/>
      <c r="B11" s="58"/>
      <c r="C11" s="35"/>
      <c r="D11" s="58"/>
      <c r="E11" s="79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80"/>
      <c r="R11" s="80"/>
      <c r="S11" s="80"/>
      <c r="T11" s="80"/>
      <c r="U11" s="80"/>
      <c r="V11" s="35"/>
      <c r="W11" s="58"/>
      <c r="X11" s="35"/>
      <c r="Y11" s="64"/>
      <c r="Z11" s="64"/>
      <c r="AA11" s="64"/>
      <c r="AB11" s="64"/>
      <c r="AC11" s="64"/>
      <c r="AD11" s="64"/>
    </row>
    <row r="12" spans="1:30" x14ac:dyDescent="0.25">
      <c r="A12" s="23"/>
      <c r="B12" s="58"/>
      <c r="C12" s="35"/>
      <c r="D12" s="58"/>
      <c r="E12" s="79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80"/>
      <c r="R12" s="80"/>
      <c r="S12" s="80"/>
      <c r="T12" s="80"/>
      <c r="U12" s="80"/>
      <c r="V12" s="35"/>
      <c r="W12" s="58"/>
      <c r="X12" s="35"/>
      <c r="Y12" s="64"/>
      <c r="Z12" s="64"/>
      <c r="AA12" s="64"/>
      <c r="AB12" s="64"/>
      <c r="AC12" s="64"/>
      <c r="AD12" s="64"/>
    </row>
    <row r="13" spans="1:30" x14ac:dyDescent="0.25">
      <c r="A13" s="23"/>
      <c r="B13" s="58"/>
      <c r="C13" s="35"/>
      <c r="D13" s="58"/>
      <c r="E13" s="79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80"/>
      <c r="R13" s="80"/>
      <c r="S13" s="80"/>
      <c r="T13" s="80"/>
      <c r="U13" s="80"/>
      <c r="V13" s="35"/>
      <c r="W13" s="58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79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80"/>
      <c r="R14" s="80"/>
      <c r="S14" s="80"/>
      <c r="T14" s="80"/>
      <c r="U14" s="80"/>
      <c r="V14" s="35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79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80"/>
      <c r="R15" s="80"/>
      <c r="S15" s="80"/>
      <c r="T15" s="80"/>
      <c r="U15" s="80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7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80"/>
      <c r="R16" s="80"/>
      <c r="S16" s="80"/>
      <c r="T16" s="80"/>
      <c r="U16" s="80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0"/>
      <c r="R17" s="80"/>
      <c r="S17" s="80"/>
      <c r="T17" s="80"/>
      <c r="U17" s="8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58"/>
      <c r="F40" s="24"/>
      <c r="G40" s="35"/>
      <c r="H40" s="38"/>
      <c r="I40" s="35"/>
      <c r="J40" s="24"/>
      <c r="K40" s="24"/>
      <c r="L40" s="24"/>
      <c r="M40" s="24"/>
      <c r="N40" s="57"/>
      <c r="O40" s="57"/>
      <c r="P40" s="24"/>
      <c r="Q40" s="96"/>
      <c r="R40" s="96"/>
      <c r="S40" s="96"/>
      <c r="T40" s="96"/>
      <c r="U40" s="96"/>
      <c r="V40" s="24"/>
      <c r="W40" s="58"/>
      <c r="X40" s="24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58"/>
      <c r="F41" s="24"/>
      <c r="G41" s="35"/>
      <c r="H41" s="38"/>
      <c r="I41" s="35"/>
      <c r="J41" s="24"/>
      <c r="K41" s="24"/>
      <c r="L41" s="24"/>
      <c r="M41" s="24"/>
      <c r="N41" s="57"/>
      <c r="O41" s="57"/>
      <c r="P41" s="24"/>
      <c r="Q41" s="96"/>
      <c r="R41" s="96"/>
      <c r="S41" s="96"/>
      <c r="T41" s="96"/>
      <c r="U41" s="96"/>
      <c r="V41" s="24"/>
      <c r="W41" s="58"/>
      <c r="X41" s="24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58"/>
      <c r="F42" s="24"/>
      <c r="G42" s="35"/>
      <c r="H42" s="38"/>
      <c r="I42" s="35"/>
      <c r="J42" s="24"/>
      <c r="K42" s="24"/>
      <c r="L42" s="24"/>
      <c r="M42" s="24"/>
      <c r="N42" s="57"/>
      <c r="O42" s="57"/>
      <c r="P42" s="24"/>
      <c r="Q42" s="96"/>
      <c r="R42" s="96"/>
      <c r="S42" s="96"/>
      <c r="T42" s="96"/>
      <c r="U42" s="96"/>
      <c r="V42" s="24"/>
      <c r="W42" s="58"/>
      <c r="X42" s="24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58"/>
      <c r="F43" s="24"/>
      <c r="G43" s="35"/>
      <c r="H43" s="38"/>
      <c r="I43" s="35"/>
      <c r="J43" s="24"/>
      <c r="K43" s="24"/>
      <c r="L43" s="24"/>
      <c r="M43" s="24"/>
      <c r="N43" s="57"/>
      <c r="O43" s="57"/>
      <c r="P43" s="24"/>
      <c r="Q43" s="96"/>
      <c r="R43" s="96"/>
      <c r="S43" s="96"/>
      <c r="T43" s="96"/>
      <c r="U43" s="96"/>
      <c r="V43" s="24"/>
      <c r="W43" s="58"/>
      <c r="X43" s="24"/>
      <c r="Y43" s="64"/>
      <c r="Z43" s="64"/>
      <c r="AA43" s="64"/>
      <c r="AB43" s="64"/>
      <c r="AC43" s="64"/>
      <c r="AD43" s="64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92"/>
      <c r="R49" s="92"/>
      <c r="S49" s="92"/>
      <c r="T49" s="92"/>
      <c r="U49" s="92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92"/>
      <c r="R50" s="92"/>
      <c r="S50" s="92"/>
      <c r="T50" s="92"/>
      <c r="U50" s="92"/>
      <c r="V50"/>
      <c r="W50"/>
      <c r="X50"/>
      <c r="Y50"/>
      <c r="Z50"/>
      <c r="AA50"/>
      <c r="AB50"/>
      <c r="AC50"/>
      <c r="AD50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92"/>
      <c r="R70" s="92"/>
      <c r="S70" s="92"/>
      <c r="T70" s="92"/>
      <c r="U70" s="92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2"/>
      <c r="R72" s="92"/>
      <c r="S72" s="92"/>
      <c r="T72" s="92"/>
      <c r="U72" s="9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2"/>
      <c r="R73" s="92"/>
      <c r="S73" s="92"/>
      <c r="T73" s="92"/>
      <c r="U73" s="92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2"/>
      <c r="R74" s="92"/>
      <c r="S74" s="92"/>
      <c r="T74" s="92"/>
      <c r="U74" s="92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2"/>
      <c r="R75" s="92"/>
      <c r="S75" s="92"/>
      <c r="T75" s="92"/>
      <c r="U75" s="92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2"/>
      <c r="R76" s="92"/>
      <c r="S76" s="92"/>
      <c r="T76" s="92"/>
      <c r="U76" s="92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2"/>
      <c r="R77" s="92"/>
      <c r="S77" s="92"/>
      <c r="T77" s="92"/>
      <c r="U77" s="92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2"/>
      <c r="R78" s="92"/>
      <c r="S78" s="92"/>
      <c r="T78" s="92"/>
      <c r="U78" s="92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2"/>
      <c r="R79" s="92"/>
      <c r="S79" s="92"/>
      <c r="T79" s="92"/>
      <c r="U79" s="92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2"/>
      <c r="R80" s="92"/>
      <c r="S80" s="92"/>
      <c r="T80" s="92"/>
      <c r="U80" s="92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2"/>
      <c r="R81" s="92"/>
      <c r="S81" s="92"/>
      <c r="T81" s="92"/>
      <c r="U81" s="92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2"/>
      <c r="R82" s="92"/>
      <c r="S82" s="92"/>
      <c r="T82" s="92"/>
      <c r="U82" s="9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2"/>
      <c r="R83" s="92"/>
      <c r="S83" s="92"/>
      <c r="T83" s="92"/>
      <c r="U83" s="92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2"/>
      <c r="R84" s="92"/>
      <c r="S84" s="92"/>
      <c r="T84" s="92"/>
      <c r="U84" s="92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2"/>
      <c r="R85" s="92"/>
      <c r="S85" s="92"/>
      <c r="T85" s="92"/>
      <c r="U85" s="92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2"/>
      <c r="R86" s="92"/>
      <c r="S86" s="92"/>
      <c r="T86" s="92"/>
      <c r="U86" s="92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2"/>
      <c r="R87" s="92"/>
      <c r="S87" s="92"/>
      <c r="T87" s="92"/>
      <c r="U87" s="92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2"/>
      <c r="R88" s="92"/>
      <c r="S88" s="92"/>
      <c r="T88" s="92"/>
      <c r="U88" s="92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2"/>
      <c r="R89" s="92"/>
      <c r="S89" s="92"/>
      <c r="T89" s="92"/>
      <c r="U89" s="92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2"/>
      <c r="R90" s="92"/>
      <c r="S90" s="92"/>
      <c r="T90" s="92"/>
      <c r="U90" s="92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2"/>
      <c r="R91" s="92"/>
      <c r="S91" s="92"/>
      <c r="T91" s="92"/>
      <c r="U91" s="92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2"/>
      <c r="R92" s="92"/>
      <c r="S92" s="92"/>
      <c r="T92" s="92"/>
      <c r="U92" s="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2"/>
      <c r="R93" s="92"/>
      <c r="S93" s="92"/>
      <c r="T93" s="92"/>
      <c r="U93" s="92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2"/>
      <c r="R94" s="92"/>
      <c r="S94" s="92"/>
      <c r="T94" s="92"/>
      <c r="U94" s="92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2"/>
      <c r="R95" s="92"/>
      <c r="S95" s="92"/>
      <c r="T95" s="92"/>
      <c r="U95" s="92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2"/>
      <c r="R96" s="92"/>
      <c r="S96" s="92"/>
      <c r="T96" s="92"/>
      <c r="U96" s="92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2"/>
      <c r="R97" s="92"/>
      <c r="S97" s="92"/>
      <c r="T97" s="92"/>
      <c r="U97" s="92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2"/>
      <c r="R98" s="92"/>
      <c r="S98" s="92"/>
      <c r="T98" s="92"/>
      <c r="U98" s="92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2"/>
      <c r="R99" s="92"/>
      <c r="S99" s="92"/>
      <c r="T99" s="92"/>
      <c r="U99" s="92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2"/>
      <c r="R100" s="92"/>
      <c r="S100" s="92"/>
      <c r="T100" s="92"/>
      <c r="U100" s="92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2"/>
      <c r="R101" s="92"/>
      <c r="S101" s="92"/>
      <c r="T101" s="92"/>
      <c r="U101" s="92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2"/>
      <c r="R102" s="92"/>
      <c r="S102" s="92"/>
      <c r="T102" s="92"/>
      <c r="U102" s="9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2"/>
      <c r="R103" s="92"/>
      <c r="S103" s="92"/>
      <c r="T103" s="92"/>
      <c r="U103" s="92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2"/>
      <c r="R104" s="92"/>
      <c r="S104" s="92"/>
      <c r="T104" s="92"/>
      <c r="U104" s="92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2"/>
      <c r="R105" s="92"/>
      <c r="S105" s="92"/>
      <c r="T105" s="92"/>
      <c r="U105" s="92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2"/>
      <c r="R106" s="92"/>
      <c r="S106" s="92"/>
      <c r="T106" s="92"/>
      <c r="U106" s="92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2"/>
      <c r="R107" s="92"/>
      <c r="S107" s="92"/>
      <c r="T107" s="92"/>
      <c r="U107" s="92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2"/>
      <c r="R108" s="92"/>
      <c r="S108" s="92"/>
      <c r="T108" s="92"/>
      <c r="U108" s="92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2"/>
      <c r="R109" s="92"/>
      <c r="S109" s="92"/>
      <c r="T109" s="92"/>
      <c r="U109" s="92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2"/>
      <c r="R110" s="92"/>
      <c r="S110" s="92"/>
      <c r="T110" s="92"/>
      <c r="U110" s="92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2"/>
      <c r="R111" s="92"/>
      <c r="S111" s="92"/>
      <c r="T111" s="92"/>
      <c r="U111" s="92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2"/>
      <c r="R112" s="92"/>
      <c r="S112" s="92"/>
      <c r="T112" s="92"/>
      <c r="U112" s="9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2"/>
      <c r="R113" s="92"/>
      <c r="S113" s="92"/>
      <c r="T113" s="92"/>
      <c r="U113" s="92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2"/>
      <c r="R114" s="92"/>
      <c r="S114" s="92"/>
      <c r="T114" s="92"/>
      <c r="U114" s="92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2"/>
      <c r="R115" s="92"/>
      <c r="S115" s="92"/>
      <c r="T115" s="92"/>
      <c r="U115" s="92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2"/>
      <c r="R116" s="92"/>
      <c r="S116" s="92"/>
      <c r="T116" s="92"/>
      <c r="U116" s="92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2"/>
      <c r="R117" s="92"/>
      <c r="S117" s="92"/>
      <c r="T117" s="92"/>
      <c r="U117" s="92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2"/>
      <c r="R118" s="92"/>
      <c r="S118" s="92"/>
      <c r="T118" s="92"/>
      <c r="U118" s="92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2"/>
      <c r="R119" s="92"/>
      <c r="S119" s="92"/>
      <c r="T119" s="92"/>
      <c r="U119" s="92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2"/>
      <c r="R120" s="92"/>
      <c r="S120" s="92"/>
      <c r="T120" s="92"/>
      <c r="U120" s="92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2"/>
      <c r="R121" s="92"/>
      <c r="S121" s="92"/>
      <c r="T121" s="92"/>
      <c r="U121" s="92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2"/>
      <c r="R122" s="92"/>
      <c r="S122" s="92"/>
      <c r="T122" s="92"/>
      <c r="U122" s="9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2"/>
      <c r="R123" s="92"/>
      <c r="S123" s="92"/>
      <c r="T123" s="92"/>
      <c r="U123" s="92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2"/>
      <c r="R124" s="92"/>
      <c r="S124" s="92"/>
      <c r="T124" s="92"/>
      <c r="U124" s="92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2"/>
      <c r="R125" s="92"/>
      <c r="S125" s="92"/>
      <c r="T125" s="92"/>
      <c r="U125" s="92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2"/>
      <c r="R126" s="92"/>
      <c r="S126" s="92"/>
      <c r="T126" s="92"/>
      <c r="U126" s="92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2"/>
      <c r="R127" s="92"/>
      <c r="S127" s="92"/>
      <c r="T127" s="92"/>
      <c r="U127" s="92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2"/>
      <c r="R128" s="92"/>
      <c r="S128" s="92"/>
      <c r="T128" s="92"/>
      <c r="U128" s="92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2"/>
      <c r="R129" s="92"/>
      <c r="S129" s="92"/>
      <c r="T129" s="92"/>
      <c r="U129" s="92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2"/>
      <c r="R130" s="92"/>
      <c r="S130" s="92"/>
      <c r="T130" s="92"/>
      <c r="U130" s="92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2"/>
      <c r="R131" s="92"/>
      <c r="S131" s="92"/>
      <c r="T131" s="92"/>
      <c r="U131" s="92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2"/>
      <c r="R132" s="92"/>
      <c r="S132" s="92"/>
      <c r="T132" s="92"/>
      <c r="U132" s="9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2"/>
      <c r="R133" s="92"/>
      <c r="S133" s="92"/>
      <c r="T133" s="92"/>
      <c r="U133" s="92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2"/>
      <c r="R134" s="92"/>
      <c r="S134" s="92"/>
      <c r="T134" s="92"/>
      <c r="U134" s="92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2"/>
      <c r="R135" s="92"/>
      <c r="S135" s="92"/>
      <c r="T135" s="92"/>
      <c r="U135" s="92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2"/>
      <c r="R136" s="92"/>
      <c r="S136" s="92"/>
      <c r="T136" s="92"/>
      <c r="U136" s="92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2"/>
      <c r="R137" s="92"/>
      <c r="S137" s="92"/>
      <c r="T137" s="92"/>
      <c r="U137" s="92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2"/>
      <c r="R138" s="92"/>
      <c r="S138" s="92"/>
      <c r="T138" s="92"/>
      <c r="U138" s="92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2"/>
      <c r="R139" s="92"/>
      <c r="S139" s="92"/>
      <c r="T139" s="92"/>
      <c r="U139" s="92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2"/>
      <c r="R140" s="92"/>
      <c r="S140" s="92"/>
      <c r="T140" s="92"/>
      <c r="U140" s="92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2"/>
      <c r="R141" s="92"/>
      <c r="S141" s="92"/>
      <c r="T141" s="92"/>
      <c r="U141" s="92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2"/>
      <c r="R142" s="92"/>
      <c r="S142" s="92"/>
      <c r="T142" s="92"/>
      <c r="U142" s="92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92"/>
      <c r="R155" s="92"/>
      <c r="S155" s="92"/>
      <c r="T155" s="92"/>
      <c r="U155" s="92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2"/>
      <c r="R156" s="92"/>
      <c r="S156" s="92"/>
      <c r="T156" s="92"/>
      <c r="U156" s="92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2"/>
      <c r="R157" s="92"/>
      <c r="S157" s="92"/>
      <c r="T157" s="92"/>
      <c r="U157" s="92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2"/>
      <c r="R158" s="92"/>
      <c r="S158" s="92"/>
      <c r="T158" s="92"/>
      <c r="U158" s="92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92"/>
      <c r="R170" s="92"/>
      <c r="S170" s="92"/>
      <c r="T170" s="92"/>
      <c r="U170" s="92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2"/>
      <c r="R171" s="92"/>
      <c r="S171" s="92"/>
      <c r="T171" s="92"/>
      <c r="U171" s="92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2"/>
      <c r="R172" s="92"/>
      <c r="S172" s="92"/>
      <c r="T172" s="92"/>
      <c r="U172" s="9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2"/>
      <c r="R173" s="92"/>
      <c r="S173" s="92"/>
      <c r="T173" s="92"/>
      <c r="U173" s="92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2"/>
      <c r="R174" s="92"/>
      <c r="S174" s="92"/>
      <c r="T174" s="92"/>
      <c r="U174" s="92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2"/>
      <c r="R175" s="92"/>
      <c r="S175" s="92"/>
      <c r="T175" s="92"/>
      <c r="U175" s="92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2"/>
      <c r="R176" s="92"/>
      <c r="S176" s="92"/>
      <c r="T176" s="92"/>
      <c r="U176" s="92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2"/>
      <c r="R177" s="92"/>
      <c r="S177" s="92"/>
      <c r="T177" s="92"/>
      <c r="U177" s="92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2"/>
      <c r="R178" s="92"/>
      <c r="S178" s="92"/>
      <c r="T178" s="92"/>
      <c r="U178" s="92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2"/>
      <c r="R179" s="92"/>
      <c r="S179" s="92"/>
      <c r="T179" s="92"/>
      <c r="U179" s="92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2"/>
      <c r="R180" s="92"/>
      <c r="S180" s="92"/>
      <c r="T180" s="92"/>
      <c r="U180" s="92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2"/>
      <c r="R181" s="92"/>
      <c r="S181" s="92"/>
      <c r="T181" s="92"/>
      <c r="U181" s="92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2"/>
      <c r="R182" s="92"/>
      <c r="S182" s="92"/>
      <c r="T182" s="92"/>
      <c r="U182" s="9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2"/>
      <c r="R183" s="92"/>
      <c r="S183" s="92"/>
      <c r="T183" s="92"/>
      <c r="U183" s="92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2"/>
      <c r="R184" s="92"/>
      <c r="S184" s="92"/>
      <c r="T184" s="92"/>
      <c r="U184" s="92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2"/>
      <c r="R185" s="92"/>
      <c r="S185" s="92"/>
      <c r="T185" s="92"/>
      <c r="U185" s="92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2"/>
      <c r="R186" s="92"/>
      <c r="S186" s="92"/>
      <c r="T186" s="92"/>
      <c r="U186" s="92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2"/>
      <c r="R187" s="92"/>
      <c r="S187" s="92"/>
      <c r="T187" s="92"/>
      <c r="U187" s="92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2"/>
      <c r="R188" s="92"/>
      <c r="S188" s="92"/>
      <c r="T188" s="92"/>
      <c r="U188" s="92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2020-09-12T13:15:42Z</dcterms:modified>
</cp:coreProperties>
</file>