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M11" i="1"/>
  <c r="O8" i="1"/>
  <c r="M8" i="1"/>
  <c r="O7" i="1"/>
  <c r="M7" i="1"/>
  <c r="O6" i="1"/>
  <c r="O12" i="1" s="1"/>
  <c r="M6" i="1"/>
  <c r="M12" i="1"/>
  <c r="AE12" i="1"/>
  <c r="AD12" i="1"/>
  <c r="AC12" i="1"/>
  <c r="AB12" i="1"/>
  <c r="AA12" i="1"/>
  <c r="Z12" i="1"/>
  <c r="Y12" i="1"/>
  <c r="I18" i="1" s="1"/>
  <c r="X12" i="1"/>
  <c r="H18" i="1" s="1"/>
  <c r="L18" i="1" s="1"/>
  <c r="W12" i="1"/>
  <c r="G18" i="1" s="1"/>
  <c r="V12" i="1"/>
  <c r="F18" i="1" s="1"/>
  <c r="K18" i="1" s="1"/>
  <c r="U12" i="1"/>
  <c r="E18" i="1" s="1"/>
  <c r="T12" i="1"/>
  <c r="I17" i="1" s="1"/>
  <c r="S12" i="1"/>
  <c r="H17" i="1" s="1"/>
  <c r="R12" i="1"/>
  <c r="G17" i="1" s="1"/>
  <c r="Q12" i="1"/>
  <c r="F17" i="1" s="1"/>
  <c r="P12" i="1"/>
  <c r="E17" i="1" s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l="1"/>
  <c r="M16" i="1"/>
  <c r="I19" i="1"/>
  <c r="M19" i="1" s="1"/>
  <c r="M17" i="1"/>
  <c r="O16" i="1"/>
  <c r="O19" i="1" s="1"/>
  <c r="N12" i="1"/>
  <c r="N16" i="1" s="1"/>
  <c r="F19" i="1"/>
  <c r="K19" i="1" s="1"/>
  <c r="K16" i="1"/>
  <c r="H19" i="1"/>
  <c r="L19" i="1" s="1"/>
  <c r="L16" i="1"/>
  <c r="K17" i="1"/>
  <c r="L17" i="1"/>
  <c r="M18" i="1"/>
  <c r="D13" i="1"/>
</calcChain>
</file>

<file path=xl/sharedStrings.xml><?xml version="1.0" encoding="utf-8"?>
<sst xmlns="http://schemas.openxmlformats.org/spreadsheetml/2006/main" count="114" uniqueCount="82">
  <si>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</si>
  <si>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</si>
  <si>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</si>
  <si>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</si>
  <si>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</si>
  <si>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</si>
  <si>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</si>
  <si>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</si>
  <si>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</si>
  <si>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</si>
  <si>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</si>
  <si>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</si>
  <si>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</si>
  <si>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</si>
  <si>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</si>
  <si>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</si>
  <si>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</si>
  <si>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</si>
  <si>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</si>
  <si>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</si>
  <si>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</si>
  <si>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</si>
  <si>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</si>
  <si>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</si>
  <si>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</si>
  <si>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</si>
  <si>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</si>
  <si>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</si>
  <si>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</si>
  <si>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</si>
  <si>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</si>
  <si>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</si>
  <si>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</si>
  <si>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</si>
  <si>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</si>
  <si>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IK = Ilmajoen Kisailijat  (1921)</t>
  </si>
  <si>
    <t>PeTo = Peräseinäjoen Toive  (1927)</t>
  </si>
  <si>
    <t>VäVi = Vähänkyrön Viesti  (1938)</t>
  </si>
  <si>
    <t>Minna Peltola</t>
  </si>
  <si>
    <t>12.</t>
  </si>
  <si>
    <t>VäVi</t>
  </si>
  <si>
    <t>10.</t>
  </si>
  <si>
    <t>PeTo</t>
  </si>
  <si>
    <t>superpesiskarsinta</t>
  </si>
  <si>
    <t>8.</t>
  </si>
  <si>
    <t>play off</t>
  </si>
  <si>
    <t>IK</t>
  </si>
  <si>
    <t>ykköspesis</t>
  </si>
  <si>
    <t>karsintasarja</t>
  </si>
  <si>
    <t>7.</t>
  </si>
  <si>
    <t>28.1.1974</t>
  </si>
  <si>
    <t>ENSIMMÄISET</t>
  </si>
  <si>
    <t>Ottelu</t>
  </si>
  <si>
    <t>Lyöty juoksu</t>
  </si>
  <si>
    <t>Tuotu juoksu</t>
  </si>
  <si>
    <t>Kunnari</t>
  </si>
  <si>
    <t>NJ</t>
  </si>
  <si>
    <t>NJ = Nurmon Jymy  (1925)</t>
  </si>
  <si>
    <t>uusinta sarjapaikasta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</si>
  <si>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</si>
  <si>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</si>
  <si>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</si>
  <si>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</si>
  <si>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</si>
  <si>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</si>
  <si>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</si>
  <si>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</si>
  <si>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</si>
  <si>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</si>
  <si>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</si>
  <si>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</si>
  <si>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</si>
  <si>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</si>
  <si>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</si>
  <si>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</si>
  <si>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</si>
  <si>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</si>
  <si>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2p</t>
  </si>
  <si>
    <t>1/8</t>
  </si>
  <si>
    <t>0/2</t>
  </si>
  <si>
    <t>1/1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</si>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</sst>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38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1995</v>
      </c>
      <c r="C4" s="62"/>
      <c r="D4" s="65" t="s">
        <v>56</v>
      </c>
      <c r="E4" s="62"/>
      <c r="F4" s="85" t="s">
        <v>47</v>
      </c>
      <c r="G4" s="86"/>
      <c r="H4" s="66"/>
      <c r="I4" s="62"/>
      <c r="J4" s="62"/>
      <c r="K4" s="62"/>
      <c r="L4" s="62"/>
      <c r="M4" s="62"/>
      <c r="N4" s="62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62">
        <v>1996</v>
      </c>
      <c r="C5" s="62"/>
      <c r="D5" s="68" t="s">
        <v>40</v>
      </c>
      <c r="E5" s="62"/>
      <c r="F5" s="65" t="s">
        <v>47</v>
      </c>
      <c r="G5" s="67"/>
      <c r="H5" s="66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1997</v>
      </c>
      <c r="C6" s="27" t="s">
        <v>39</v>
      </c>
      <c r="D6" s="29" t="s">
        <v>40</v>
      </c>
      <c r="E6" s="59">
        <v>24</v>
      </c>
      <c r="F6" s="27">
        <v>2</v>
      </c>
      <c r="G6" s="27">
        <v>16</v>
      </c>
      <c r="H6" s="27">
        <v>6</v>
      </c>
      <c r="I6" s="27">
        <v>64</v>
      </c>
      <c r="J6" s="27">
        <v>13</v>
      </c>
      <c r="K6" s="27">
        <v>17</v>
      </c>
      <c r="L6" s="27">
        <v>16</v>
      </c>
      <c r="M6" s="27">
        <f>PRODUCT(F6+G6)</f>
        <v>18</v>
      </c>
      <c r="N6" s="30">
        <v>0.42399999999999999</v>
      </c>
      <c r="O6" s="37">
        <f t="shared" ref="O6:O11" si="0">PRODUCT(I6/N6)</f>
        <v>150.9433962264151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0" t="s">
        <v>58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1998</v>
      </c>
      <c r="C7" s="27" t="s">
        <v>41</v>
      </c>
      <c r="D7" s="29" t="s">
        <v>42</v>
      </c>
      <c r="E7" s="59">
        <v>20</v>
      </c>
      <c r="F7" s="27">
        <v>0</v>
      </c>
      <c r="G7" s="27">
        <v>3</v>
      </c>
      <c r="H7" s="27">
        <v>1</v>
      </c>
      <c r="I7" s="27">
        <v>31</v>
      </c>
      <c r="J7" s="27">
        <v>11</v>
      </c>
      <c r="K7" s="27">
        <v>13</v>
      </c>
      <c r="L7" s="27">
        <v>4</v>
      </c>
      <c r="M7" s="27">
        <f>PRODUCT(F7+G7)</f>
        <v>3</v>
      </c>
      <c r="N7" s="30">
        <v>0.373</v>
      </c>
      <c r="O7" s="37">
        <f t="shared" si="0"/>
        <v>83.10991957104558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0" t="s">
        <v>43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44</v>
      </c>
      <c r="D8" s="29" t="s">
        <v>42</v>
      </c>
      <c r="E8" s="59">
        <v>17</v>
      </c>
      <c r="F8" s="27">
        <v>1</v>
      </c>
      <c r="G8" s="61">
        <v>6</v>
      </c>
      <c r="H8" s="27">
        <v>2</v>
      </c>
      <c r="I8" s="27">
        <v>29</v>
      </c>
      <c r="J8" s="27">
        <v>10</v>
      </c>
      <c r="K8" s="27">
        <v>5</v>
      </c>
      <c r="L8" s="27">
        <v>7</v>
      </c>
      <c r="M8" s="27">
        <f>PRODUCT(F8+G8)</f>
        <v>7</v>
      </c>
      <c r="N8" s="30">
        <v>0.42599999999999999</v>
      </c>
      <c r="O8" s="37">
        <f t="shared" si="0"/>
        <v>68.075117370892016</v>
      </c>
      <c r="P8" s="27">
        <v>3</v>
      </c>
      <c r="Q8" s="27">
        <v>1</v>
      </c>
      <c r="R8" s="27">
        <v>1</v>
      </c>
      <c r="S8" s="27">
        <v>1</v>
      </c>
      <c r="T8" s="27">
        <v>9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45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/>
      <c r="D9" s="29"/>
      <c r="E9" s="59"/>
      <c r="F9" s="27"/>
      <c r="G9" s="12"/>
      <c r="H9" s="61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2001</v>
      </c>
      <c r="C10" s="62"/>
      <c r="D10" s="63" t="s">
        <v>46</v>
      </c>
      <c r="E10" s="64"/>
      <c r="F10" s="65" t="s">
        <v>47</v>
      </c>
      <c r="G10" s="67"/>
      <c r="H10" s="66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>
        <v>7</v>
      </c>
      <c r="V10" s="28">
        <v>1</v>
      </c>
      <c r="W10" s="28">
        <v>5</v>
      </c>
      <c r="X10" s="28">
        <v>4</v>
      </c>
      <c r="Y10" s="28">
        <v>34</v>
      </c>
      <c r="Z10" s="27"/>
      <c r="AA10" s="27"/>
      <c r="AB10" s="27"/>
      <c r="AC10" s="27"/>
      <c r="AD10" s="27"/>
      <c r="AE10" s="27"/>
      <c r="AF10" s="60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27" t="s">
        <v>49</v>
      </c>
      <c r="D11" s="29" t="s">
        <v>42</v>
      </c>
      <c r="E11" s="59">
        <v>7</v>
      </c>
      <c r="F11" s="27">
        <v>0</v>
      </c>
      <c r="G11" s="27">
        <v>1</v>
      </c>
      <c r="H11" s="27">
        <v>0</v>
      </c>
      <c r="I11" s="27">
        <v>1</v>
      </c>
      <c r="J11" s="27">
        <v>0</v>
      </c>
      <c r="K11" s="27">
        <v>0</v>
      </c>
      <c r="L11" s="27">
        <v>0</v>
      </c>
      <c r="M11" s="27">
        <f>PRODUCT(F11+G11)</f>
        <v>1</v>
      </c>
      <c r="N11" s="30">
        <v>0.111</v>
      </c>
      <c r="O11" s="37">
        <f t="shared" si="0"/>
        <v>9.0090090090090094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SUM(E6:E11)</f>
        <v>68</v>
      </c>
      <c r="F12" s="19">
        <f t="shared" si="1"/>
        <v>3</v>
      </c>
      <c r="G12" s="19">
        <f t="shared" si="1"/>
        <v>26</v>
      </c>
      <c r="H12" s="19">
        <f t="shared" si="1"/>
        <v>9</v>
      </c>
      <c r="I12" s="19">
        <f t="shared" si="1"/>
        <v>125</v>
      </c>
      <c r="J12" s="19">
        <f t="shared" si="1"/>
        <v>34</v>
      </c>
      <c r="K12" s="19">
        <f t="shared" si="1"/>
        <v>35</v>
      </c>
      <c r="L12" s="19">
        <f t="shared" si="1"/>
        <v>27</v>
      </c>
      <c r="M12" s="19">
        <f t="shared" si="1"/>
        <v>29</v>
      </c>
      <c r="N12" s="31">
        <f>PRODUCT(I12/O12)</f>
        <v>0.40175171180055091</v>
      </c>
      <c r="O12" s="32">
        <f t="shared" ref="O12:AE12" si="2">SUM(O6:O11)</f>
        <v>311.13744217736172</v>
      </c>
      <c r="P12" s="19">
        <f t="shared" si="2"/>
        <v>3</v>
      </c>
      <c r="Q12" s="19">
        <f t="shared" si="2"/>
        <v>1</v>
      </c>
      <c r="R12" s="19">
        <f t="shared" si="2"/>
        <v>1</v>
      </c>
      <c r="S12" s="19">
        <f t="shared" si="2"/>
        <v>1</v>
      </c>
      <c r="T12" s="19">
        <f t="shared" si="2"/>
        <v>9</v>
      </c>
      <c r="U12" s="19">
        <f t="shared" si="2"/>
        <v>7</v>
      </c>
      <c r="V12" s="19">
        <f t="shared" si="2"/>
        <v>1</v>
      </c>
      <c r="W12" s="19">
        <f t="shared" si="2"/>
        <v>5</v>
      </c>
      <c r="X12" s="19">
        <f t="shared" si="2"/>
        <v>4</v>
      </c>
      <c r="Y12" s="19">
        <f t="shared" si="2"/>
        <v>34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0</v>
      </c>
      <c r="AD12" s="19">
        <f t="shared" si="2"/>
        <v>0</v>
      </c>
      <c r="AE12" s="19">
        <f t="shared" si="2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92.666666666666671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51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6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68</v>
      </c>
      <c r="F16" s="27">
        <f>PRODUCT(F12)</f>
        <v>3</v>
      </c>
      <c r="G16" s="27">
        <f>PRODUCT(G12)</f>
        <v>26</v>
      </c>
      <c r="H16" s="27">
        <f>PRODUCT(H12)</f>
        <v>9</v>
      </c>
      <c r="I16" s="27">
        <f>PRODUCT(I12)</f>
        <v>125</v>
      </c>
      <c r="J16" s="1"/>
      <c r="K16" s="43">
        <f>PRODUCT((F16+G16)/E16)</f>
        <v>0.4264705882352941</v>
      </c>
      <c r="L16" s="43">
        <f>PRODUCT(H16/E16)</f>
        <v>0.13235294117647059</v>
      </c>
      <c r="M16" s="43">
        <f>PRODUCT(I16/E16)</f>
        <v>1.838235294117647</v>
      </c>
      <c r="N16" s="30">
        <f>PRODUCT(N12)</f>
        <v>0.40175171180055091</v>
      </c>
      <c r="O16" s="25">
        <f>PRODUCT(O12)</f>
        <v>311.13744217736172</v>
      </c>
      <c r="P16" s="70" t="s">
        <v>52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2"/>
      <c r="AF16" s="7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3</v>
      </c>
      <c r="F17" s="27">
        <f>PRODUCT(Q12)</f>
        <v>1</v>
      </c>
      <c r="G17" s="27">
        <f>PRODUCT(R12)</f>
        <v>1</v>
      </c>
      <c r="H17" s="27">
        <f>PRODUCT(S12)</f>
        <v>1</v>
      </c>
      <c r="I17" s="27">
        <f>PRODUCT(T12)</f>
        <v>9</v>
      </c>
      <c r="J17" s="1"/>
      <c r="K17" s="43">
        <f>PRODUCT((F17+G17)/E17)</f>
        <v>0.66666666666666663</v>
      </c>
      <c r="L17" s="43">
        <f>PRODUCT(H17/E17)</f>
        <v>0.33333333333333331</v>
      </c>
      <c r="M17" s="43">
        <f>PRODUCT(I17/E17)</f>
        <v>3</v>
      </c>
      <c r="N17" s="30"/>
      <c r="O17" s="25"/>
      <c r="P17" s="75" t="s">
        <v>53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7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7</v>
      </c>
      <c r="F18" s="28">
        <f>PRODUCT(V12)</f>
        <v>1</v>
      </c>
      <c r="G18" s="28">
        <f>PRODUCT(W12)</f>
        <v>5</v>
      </c>
      <c r="H18" s="28">
        <f>PRODUCT(X12)</f>
        <v>4</v>
      </c>
      <c r="I18" s="28">
        <f>PRODUCT(Y12)</f>
        <v>34</v>
      </c>
      <c r="J18" s="1"/>
      <c r="K18" s="50">
        <f>PRODUCT((F18+G18)/E18)</f>
        <v>0.8571428571428571</v>
      </c>
      <c r="L18" s="50">
        <f>PRODUCT(H18/E18)</f>
        <v>0.5714285714285714</v>
      </c>
      <c r="M18" s="50">
        <f>PRODUCT(I18/E18)</f>
        <v>4.8571428571428568</v>
      </c>
      <c r="N18" s="51"/>
      <c r="O18" s="25"/>
      <c r="P18" s="75" t="s">
        <v>54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7"/>
      <c r="AF18" s="7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78</v>
      </c>
      <c r="F19" s="19">
        <f>SUM(F16:F18)</f>
        <v>5</v>
      </c>
      <c r="G19" s="19">
        <f>SUM(G16:G18)</f>
        <v>32</v>
      </c>
      <c r="H19" s="19">
        <f>SUM(H16:H18)</f>
        <v>14</v>
      </c>
      <c r="I19" s="19">
        <f>SUM(I16:I18)</f>
        <v>168</v>
      </c>
      <c r="J19" s="1"/>
      <c r="K19" s="55">
        <f>PRODUCT((F19+G19)/E19)</f>
        <v>0.47435897435897434</v>
      </c>
      <c r="L19" s="55">
        <f>PRODUCT(H19/E19)</f>
        <v>0.17948717948717949</v>
      </c>
      <c r="M19" s="55">
        <f>PRODUCT(I19/E19)</f>
        <v>2.1538461538461537</v>
      </c>
      <c r="N19" s="31"/>
      <c r="O19" s="25">
        <f>SUM(O16:O18)</f>
        <v>311.13744217736172</v>
      </c>
      <c r="P19" s="80" t="s">
        <v>55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E19" s="82"/>
      <c r="AF19" s="8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57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 t="s">
        <v>37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7" t="s">
        <v>59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8"/>
      <c r="X1" s="66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38</v>
      </c>
      <c r="C2" s="106" t="s">
        <v>50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1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60</v>
      </c>
      <c r="C3" s="23" t="s">
        <v>61</v>
      </c>
      <c r="D3" s="93" t="s">
        <v>62</v>
      </c>
      <c r="E3" s="94" t="s">
        <v>1</v>
      </c>
      <c r="F3" s="25"/>
      <c r="G3" s="95" t="s">
        <v>63</v>
      </c>
      <c r="H3" s="96" t="s">
        <v>64</v>
      </c>
      <c r="I3" s="96" t="s">
        <v>31</v>
      </c>
      <c r="J3" s="18" t="s">
        <v>65</v>
      </c>
      <c r="K3" s="97" t="s">
        <v>66</v>
      </c>
      <c r="L3" s="97" t="s">
        <v>67</v>
      </c>
      <c r="M3" s="95" t="s">
        <v>68</v>
      </c>
      <c r="N3" s="95" t="s">
        <v>30</v>
      </c>
      <c r="O3" s="96" t="s">
        <v>69</v>
      </c>
      <c r="P3" s="95" t="s">
        <v>64</v>
      </c>
      <c r="Q3" s="95" t="s">
        <v>3</v>
      </c>
      <c r="R3" s="95">
        <v>1</v>
      </c>
      <c r="S3" s="95">
        <v>2</v>
      </c>
      <c r="T3" s="95">
        <v>3</v>
      </c>
      <c r="U3" s="95" t="s">
        <v>70</v>
      </c>
      <c r="V3" s="18" t="s">
        <v>21</v>
      </c>
      <c r="W3" s="17" t="s">
        <v>71</v>
      </c>
      <c r="X3" s="17" t="s">
        <v>72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74</v>
      </c>
      <c r="C4" s="109" t="s">
        <v>75</v>
      </c>
      <c r="D4" s="110" t="s">
        <v>73</v>
      </c>
      <c r="E4" s="111"/>
      <c r="F4" s="107"/>
      <c r="G4" s="112"/>
      <c r="H4" s="113"/>
      <c r="I4" s="113">
        <v>1</v>
      </c>
      <c r="J4" s="114" t="s">
        <v>77</v>
      </c>
      <c r="K4" s="114">
        <v>3</v>
      </c>
      <c r="L4" s="114"/>
      <c r="M4" s="114">
        <v>1</v>
      </c>
      <c r="N4" s="112"/>
      <c r="O4" s="113"/>
      <c r="P4" s="112"/>
      <c r="Q4" s="115" t="s">
        <v>78</v>
      </c>
      <c r="R4" s="115" t="s">
        <v>79</v>
      </c>
      <c r="S4" s="115" t="s">
        <v>80</v>
      </c>
      <c r="T4" s="115" t="s">
        <v>81</v>
      </c>
      <c r="U4" s="115" t="s">
        <v>79</v>
      </c>
      <c r="V4" s="116">
        <v>0.125</v>
      </c>
      <c r="W4" s="117" t="s">
        <v>76</v>
      </c>
      <c r="X4" s="112">
        <v>1502</v>
      </c>
      <c r="Y4" s="89"/>
      <c r="Z4" s="89"/>
      <c r="AA4" s="89"/>
      <c r="AB4" s="89"/>
      <c r="AC4" s="89"/>
      <c r="AD4" s="89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2019-01-28T08:07:49Z</dcterms:modified>
</cp:coreProperties>
</file>