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6" i="2" l="1"/>
  <c r="O9" i="1" l="1"/>
  <c r="O13" i="1" s="1"/>
  <c r="O11" i="1"/>
  <c r="M11" i="1"/>
  <c r="O10" i="1"/>
  <c r="M10" i="1"/>
  <c r="M9" i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S13" i="1"/>
  <c r="H18" i="1" s="1"/>
  <c r="R13" i="1"/>
  <c r="G18" i="1" s="1"/>
  <c r="G20" i="1" s="1"/>
  <c r="Q13" i="1"/>
  <c r="F18" i="1" s="1"/>
  <c r="P13" i="1"/>
  <c r="E18" i="1" s="1"/>
  <c r="M13" i="1"/>
  <c r="L13" i="1"/>
  <c r="K13" i="1"/>
  <c r="J13" i="1"/>
  <c r="I13" i="1"/>
  <c r="I17" i="1"/>
  <c r="H13" i="1"/>
  <c r="H17" i="1"/>
  <c r="G13" i="1"/>
  <c r="G17" i="1"/>
  <c r="F13" i="1"/>
  <c r="F17" i="1"/>
  <c r="E13" i="1"/>
  <c r="E17" i="1"/>
  <c r="E20" i="1" s="1"/>
  <c r="L17" i="1"/>
  <c r="D14" i="1"/>
  <c r="K17" i="1"/>
  <c r="F20" i="1" l="1"/>
  <c r="K20" i="1" s="1"/>
  <c r="K18" i="1"/>
  <c r="H20" i="1"/>
  <c r="L20" i="1" s="1"/>
  <c r="L18" i="1"/>
  <c r="N13" i="1"/>
  <c r="N17" i="1" s="1"/>
  <c r="O17" i="1"/>
  <c r="O20" i="1" s="1"/>
  <c r="M18" i="1"/>
  <c r="I20" i="1"/>
  <c r="M17" i="1"/>
  <c r="M20" i="1" l="1"/>
  <c r="N20" i="1"/>
</calcChain>
</file>

<file path=xl/sharedStrings.xml><?xml version="1.0" encoding="utf-8"?>
<sst xmlns="http://schemas.openxmlformats.org/spreadsheetml/2006/main" count="146" uniqueCount="106">
  <si>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</si>
  <si>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</si>
  <si>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</si>
  <si>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</si>
  <si>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</si>
  <si>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</si>
  <si>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</si>
  <si>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</si>
  <si>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</si>
  <si>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</si>
  <si>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</si>
  <si>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</si>
  <si>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</si>
  <si>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</si>
  <si>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</si>
  <si>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</si>
  <si>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</si>
  <si>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</si>
  <si>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</si>
  <si>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</si>
  <si>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</si>
  <si>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</si>
  <si>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</si>
  <si>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</si>
  <si>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</si>
  <si>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</si>
  <si>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</si>
  <si>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</si>
  <si>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</si>
  <si>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</si>
  <si>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</si>
  <si>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</si>
  <si>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</si>
  <si>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</si>
  <si>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</si>
  <si>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Niina Pellonpää</t>
  </si>
  <si>
    <t>6.4.1988</t>
  </si>
  <si>
    <t>PeTo-Jussit</t>
  </si>
  <si>
    <t>10.</t>
  </si>
  <si>
    <t>SoJy</t>
  </si>
  <si>
    <t>8.</t>
  </si>
  <si>
    <t>YPJ</t>
  </si>
  <si>
    <t>jatkosarja</t>
  </si>
  <si>
    <t>suomensarja</t>
  </si>
  <si>
    <t>SMJ</t>
  </si>
  <si>
    <t>ykköspesis</t>
  </si>
  <si>
    <t>KPK</t>
  </si>
  <si>
    <t>PeTo-Jussit  2</t>
  </si>
  <si>
    <t>SMJ = Seinäjoen Maila-Jussit  (1932)</t>
  </si>
  <si>
    <t>PeTo-Jussit = PeTo-Jussit, Seinäjoki  (2004)</t>
  </si>
  <si>
    <t>KPK = Kajaanin Pallokerho  (1933)</t>
  </si>
  <si>
    <t>YPJ = Ylihärmän Pesis-Junkkarit  (1996)</t>
  </si>
  <si>
    <t>SoJy = Sotkamon Jymy  (1909)</t>
  </si>
  <si>
    <t>ENSIMMÄISET</t>
  </si>
  <si>
    <t>Ottelu</t>
  </si>
  <si>
    <t>1.  ottelu</t>
  </si>
  <si>
    <t>Lyöty juoksu</t>
  </si>
  <si>
    <t>3.  ottelu</t>
  </si>
  <si>
    <t>Tuotu juoksu</t>
  </si>
  <si>
    <t>Kunnari</t>
  </si>
  <si>
    <t>25.05. 2005  Kirittäret - PeTo-Jussit  2-0  (6-1, 13-0)</t>
  </si>
  <si>
    <t xml:space="preserve">  17 v   1 kk 19 pv</t>
  </si>
  <si>
    <t>13.07. 2005  SiiPe - PeTo-Jussit  2-1  (0-2, 3-2, 2-0)</t>
  </si>
  <si>
    <t>2.  ottelu</t>
  </si>
  <si>
    <t xml:space="preserve">  17 v   3 kk   7 pv</t>
  </si>
  <si>
    <t>14.05. 2006  SoJy - Fera  0-2  (2-4, 0-6)</t>
  </si>
  <si>
    <t xml:space="preserve">  18 v   1 kk   8 pv</t>
  </si>
  <si>
    <t>14.  ottelu</t>
  </si>
  <si>
    <t>05.07. 2006  YPJ - SoJy  1-2  (3-2, 6-8, 2-3)</t>
  </si>
  <si>
    <t xml:space="preserve">  18 v   2 kk 29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</si>
  <si>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</si>
  <si>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</si>
  <si>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</si>
  <si>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</si>
  <si>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</si>
  <si>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</si>
  <si>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</si>
  <si>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</si>
  <si>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</si>
  <si>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</si>
  <si>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</si>
  <si>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</si>
  <si>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</si>
  <si>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</si>
  <si>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</si>
  <si>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01.07. 2007  Kouvola</t>
  </si>
  <si>
    <t>A</t>
  </si>
  <si>
    <t>Mikko Järvenpää</t>
  </si>
  <si>
    <t>2170</t>
  </si>
  <si>
    <t>02.07. 2006  Kitee</t>
  </si>
  <si>
    <t>Itä</t>
  </si>
  <si>
    <t>jok</t>
  </si>
  <si>
    <t>Ville Lantta</t>
  </si>
  <si>
    <t>1839</t>
  </si>
  <si>
    <t xml:space="preserve">  0-2  (1-7, 2-5)</t>
  </si>
  <si>
    <t>3/6</t>
  </si>
  <si>
    <t>1/1</t>
  </si>
  <si>
    <t>0/2</t>
  </si>
  <si>
    <t>2/3</t>
  </si>
  <si>
    <t xml:space="preserve">  0-1  (3-7, 5-5)</t>
  </si>
  <si>
    <t>7/9</t>
  </si>
  <si>
    <t>1/2</t>
  </si>
  <si>
    <t>5/6</t>
  </si>
  <si>
    <t>10/15</t>
  </si>
  <si>
    <t>1/4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</si>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</sst>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165" fontId="1" fillId="10" borderId="3" xfId="1" applyNumberFormat="1" applyFont="1" applyFill="1" applyBorder="1" applyAlignment="1"/>
    <xf numFmtId="49" fontId="1" fillId="10" borderId="3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left"/>
    </xf>
    <xf numFmtId="165" fontId="1" fillId="11" borderId="3" xfId="1" applyNumberFormat="1" applyFont="1" applyFill="1" applyBorder="1" applyAlignment="1"/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left"/>
    </xf>
    <xf numFmtId="49" fontId="1" fillId="11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11" borderId="4" xfId="0" applyNumberFormat="1" applyFont="1" applyFill="1" applyBorder="1" applyAlignment="1">
      <alignment horizontal="center"/>
    </xf>
    <xf numFmtId="0" fontId="1" fillId="11" borderId="3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center"/>
    </xf>
    <xf numFmtId="0" fontId="1" fillId="10" borderId="3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4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6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3">
        <v>2001</v>
      </c>
      <c r="C4" s="64"/>
      <c r="D4" s="65" t="s">
        <v>44</v>
      </c>
      <c r="E4" s="63"/>
      <c r="F4" s="66" t="s">
        <v>43</v>
      </c>
      <c r="G4" s="63"/>
      <c r="H4" s="63"/>
      <c r="I4" s="63"/>
      <c r="J4" s="63"/>
      <c r="K4" s="63"/>
      <c r="L4" s="63"/>
      <c r="M4" s="63"/>
      <c r="N4" s="6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3">
        <v>2002</v>
      </c>
      <c r="C5" s="64"/>
      <c r="D5" s="65" t="s">
        <v>44</v>
      </c>
      <c r="E5" s="63"/>
      <c r="F5" s="66" t="s">
        <v>43</v>
      </c>
      <c r="G5" s="63"/>
      <c r="H5" s="63"/>
      <c r="I5" s="63"/>
      <c r="J5" s="63"/>
      <c r="K5" s="63"/>
      <c r="L5" s="63"/>
      <c r="M5" s="63"/>
      <c r="N5" s="6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8">
        <v>2003</v>
      </c>
      <c r="C6" s="69"/>
      <c r="D6" s="70" t="s">
        <v>44</v>
      </c>
      <c r="E6" s="68"/>
      <c r="F6" s="71" t="s">
        <v>45</v>
      </c>
      <c r="G6" s="72"/>
      <c r="H6" s="69"/>
      <c r="I6" s="68"/>
      <c r="J6" s="68"/>
      <c r="K6" s="68"/>
      <c r="L6" s="68"/>
      <c r="M6" s="68"/>
      <c r="N6" s="73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8">
        <v>2004</v>
      </c>
      <c r="C7" s="69"/>
      <c r="D7" s="70" t="s">
        <v>44</v>
      </c>
      <c r="E7" s="68"/>
      <c r="F7" s="71" t="s">
        <v>45</v>
      </c>
      <c r="G7" s="72"/>
      <c r="H7" s="69"/>
      <c r="I7" s="68"/>
      <c r="J7" s="68"/>
      <c r="K7" s="68"/>
      <c r="L7" s="68"/>
      <c r="M7" s="68"/>
      <c r="N7" s="73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8">
        <v>2005</v>
      </c>
      <c r="C8" s="69"/>
      <c r="D8" s="70" t="s">
        <v>47</v>
      </c>
      <c r="E8" s="68"/>
      <c r="F8" s="71" t="s">
        <v>45</v>
      </c>
      <c r="G8" s="72"/>
      <c r="H8" s="69"/>
      <c r="I8" s="68"/>
      <c r="J8" s="68"/>
      <c r="K8" s="68"/>
      <c r="L8" s="68"/>
      <c r="M8" s="68"/>
      <c r="N8" s="73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2005</v>
      </c>
      <c r="C9" s="27" t="s">
        <v>38</v>
      </c>
      <c r="D9" s="41" t="s">
        <v>37</v>
      </c>
      <c r="E9" s="27">
        <v>2</v>
      </c>
      <c r="F9" s="27">
        <v>0</v>
      </c>
      <c r="G9" s="27">
        <v>1</v>
      </c>
      <c r="H9" s="27">
        <v>0</v>
      </c>
      <c r="I9" s="27">
        <v>2</v>
      </c>
      <c r="J9" s="27">
        <v>0</v>
      </c>
      <c r="K9" s="27">
        <v>1</v>
      </c>
      <c r="L9" s="27">
        <v>0</v>
      </c>
      <c r="M9" s="27">
        <f>PRODUCT(F9+G9)</f>
        <v>1</v>
      </c>
      <c r="N9" s="29">
        <v>0.33300000000000002</v>
      </c>
      <c r="O9" s="62">
        <f>PRODUCT(I9/N9)</f>
        <v>6.0060060060060056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2006</v>
      </c>
      <c r="C10" s="27" t="s">
        <v>38</v>
      </c>
      <c r="D10" s="41" t="s">
        <v>39</v>
      </c>
      <c r="E10" s="27">
        <v>20</v>
      </c>
      <c r="F10" s="27">
        <v>1</v>
      </c>
      <c r="G10" s="27">
        <v>13</v>
      </c>
      <c r="H10" s="27">
        <v>3</v>
      </c>
      <c r="I10" s="27">
        <v>56</v>
      </c>
      <c r="J10" s="27">
        <v>5</v>
      </c>
      <c r="K10" s="27">
        <v>9</v>
      </c>
      <c r="L10" s="27">
        <v>28</v>
      </c>
      <c r="M10" s="27">
        <f>PRODUCT(F10+G10)</f>
        <v>14</v>
      </c>
      <c r="N10" s="29">
        <v>0.42399999999999999</v>
      </c>
      <c r="O10" s="62">
        <f>PRODUCT(I10/N10)</f>
        <v>132.0754716981132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2007</v>
      </c>
      <c r="C11" s="27" t="s">
        <v>40</v>
      </c>
      <c r="D11" s="41" t="s">
        <v>41</v>
      </c>
      <c r="E11" s="27">
        <v>19</v>
      </c>
      <c r="F11" s="27">
        <v>1</v>
      </c>
      <c r="G11" s="27">
        <v>4</v>
      </c>
      <c r="H11" s="27">
        <v>6</v>
      </c>
      <c r="I11" s="27">
        <v>46</v>
      </c>
      <c r="J11" s="27">
        <v>12</v>
      </c>
      <c r="K11" s="27">
        <v>12</v>
      </c>
      <c r="L11" s="27">
        <v>17</v>
      </c>
      <c r="M11" s="27">
        <f>PRODUCT(F11+G11)</f>
        <v>5</v>
      </c>
      <c r="N11" s="29">
        <v>0.42199999999999999</v>
      </c>
      <c r="O11" s="25">
        <f>PRODUCT(I11/N11)</f>
        <v>109.00473933649289</v>
      </c>
      <c r="P11" s="27">
        <v>6</v>
      </c>
      <c r="Q11" s="27">
        <v>1</v>
      </c>
      <c r="R11" s="27">
        <v>3</v>
      </c>
      <c r="S11" s="27">
        <v>1</v>
      </c>
      <c r="T11" s="27">
        <v>13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8">
        <v>2008</v>
      </c>
      <c r="C12" s="69"/>
      <c r="D12" s="70" t="s">
        <v>46</v>
      </c>
      <c r="E12" s="68"/>
      <c r="F12" s="71" t="s">
        <v>45</v>
      </c>
      <c r="G12" s="72"/>
      <c r="H12" s="69"/>
      <c r="I12" s="68"/>
      <c r="J12" s="68"/>
      <c r="K12" s="68"/>
      <c r="L12" s="68"/>
      <c r="M12" s="68"/>
      <c r="N12" s="73"/>
      <c r="O12" s="25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41</v>
      </c>
      <c r="F13" s="19">
        <f t="shared" si="0"/>
        <v>2</v>
      </c>
      <c r="G13" s="19">
        <f t="shared" si="0"/>
        <v>18</v>
      </c>
      <c r="H13" s="19">
        <f t="shared" si="0"/>
        <v>9</v>
      </c>
      <c r="I13" s="19">
        <f t="shared" si="0"/>
        <v>104</v>
      </c>
      <c r="J13" s="19">
        <f t="shared" si="0"/>
        <v>17</v>
      </c>
      <c r="K13" s="19">
        <f t="shared" si="0"/>
        <v>22</v>
      </c>
      <c r="L13" s="19">
        <f t="shared" si="0"/>
        <v>45</v>
      </c>
      <c r="M13" s="19">
        <f t="shared" si="0"/>
        <v>20</v>
      </c>
      <c r="N13" s="31">
        <f>PRODUCT(I13/O13)</f>
        <v>0.42090571155940332</v>
      </c>
      <c r="O13" s="32">
        <f>SUM(O9:O12)</f>
        <v>247.0862170406121</v>
      </c>
      <c r="P13" s="19">
        <f t="shared" ref="P13:AE13" si="1">SUM(P4:P12)</f>
        <v>6</v>
      </c>
      <c r="Q13" s="19">
        <f t="shared" si="1"/>
        <v>1</v>
      </c>
      <c r="R13" s="19">
        <f t="shared" si="1"/>
        <v>3</v>
      </c>
      <c r="S13" s="19">
        <f t="shared" si="1"/>
        <v>1</v>
      </c>
      <c r="T13" s="19">
        <f t="shared" si="1"/>
        <v>13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3"/>
      <c r="D14" s="34">
        <f>SUM(F13:H13)+((I13-F13-G13)/3)+(E13/3)+(Z13*25)+(AA13*25)+(AB13*10)+(AC13*25)+(AD13*20)+(AE13*15)</f>
        <v>70.666666666666671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53</v>
      </c>
      <c r="Q16" s="13"/>
      <c r="R16" s="13"/>
      <c r="S16" s="13"/>
      <c r="T16" s="75"/>
      <c r="U16" s="75"/>
      <c r="V16" s="75"/>
      <c r="W16" s="75"/>
      <c r="X16" s="75"/>
      <c r="Y16" s="13"/>
      <c r="Z16" s="13"/>
      <c r="AA16" s="13"/>
      <c r="AB16" s="13"/>
      <c r="AC16" s="13"/>
      <c r="AD16" s="13"/>
      <c r="AE16" s="13"/>
      <c r="AF16" s="7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41</v>
      </c>
      <c r="F17" s="27">
        <f>PRODUCT(F13)</f>
        <v>2</v>
      </c>
      <c r="G17" s="27">
        <f>PRODUCT(G13)</f>
        <v>18</v>
      </c>
      <c r="H17" s="27">
        <f>PRODUCT(H13)</f>
        <v>9</v>
      </c>
      <c r="I17" s="27">
        <f>PRODUCT(I13)</f>
        <v>104</v>
      </c>
      <c r="J17" s="1"/>
      <c r="K17" s="43">
        <f>PRODUCT((F17+G17)/E17)</f>
        <v>0.48780487804878048</v>
      </c>
      <c r="L17" s="43">
        <f>PRODUCT(H17/E17)</f>
        <v>0.21951219512195122</v>
      </c>
      <c r="M17" s="43">
        <f>PRODUCT(I17/E17)</f>
        <v>2.5365853658536586</v>
      </c>
      <c r="N17" s="29">
        <f>PRODUCT(N13)</f>
        <v>0.42090571155940332</v>
      </c>
      <c r="O17" s="25">
        <f>PRODUCT(O13)</f>
        <v>247.0862170406121</v>
      </c>
      <c r="P17" s="77" t="s">
        <v>54</v>
      </c>
      <c r="Q17" s="78"/>
      <c r="R17" s="78"/>
      <c r="S17" s="79" t="s">
        <v>60</v>
      </c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80" t="s">
        <v>55</v>
      </c>
      <c r="AE17" s="79"/>
      <c r="AF17" s="81" t="s">
        <v>61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>
        <f>PRODUCT(P13)</f>
        <v>6</v>
      </c>
      <c r="F18" s="27">
        <f>PRODUCT(Q13)</f>
        <v>1</v>
      </c>
      <c r="G18" s="27">
        <f>PRODUCT(R13)</f>
        <v>3</v>
      </c>
      <c r="H18" s="27">
        <f>PRODUCT(S13)</f>
        <v>1</v>
      </c>
      <c r="I18" s="27">
        <f>PRODUCT(T13)</f>
        <v>13</v>
      </c>
      <c r="J18" s="1"/>
      <c r="K18" s="43">
        <f>PRODUCT((F18+G18)/E18)</f>
        <v>0.66666666666666663</v>
      </c>
      <c r="L18" s="43">
        <f>PRODUCT(H18/E18)</f>
        <v>0.16666666666666666</v>
      </c>
      <c r="M18" s="43">
        <f>PRODUCT(I18/E18)</f>
        <v>2.1666666666666665</v>
      </c>
      <c r="N18" s="29">
        <v>0.39400000000000002</v>
      </c>
      <c r="O18" s="74">
        <v>33</v>
      </c>
      <c r="P18" s="82" t="s">
        <v>56</v>
      </c>
      <c r="Q18" s="83"/>
      <c r="R18" s="83"/>
      <c r="S18" s="84" t="s">
        <v>62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5" t="s">
        <v>63</v>
      </c>
      <c r="AE18" s="84"/>
      <c r="AF18" s="86" t="s">
        <v>64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30"/>
      <c r="F19" s="30"/>
      <c r="G19" s="30"/>
      <c r="H19" s="30"/>
      <c r="I19" s="30"/>
      <c r="J19" s="1"/>
      <c r="K19" s="50"/>
      <c r="L19" s="50"/>
      <c r="M19" s="50"/>
      <c r="N19" s="51"/>
      <c r="O19" s="25">
        <v>0</v>
      </c>
      <c r="P19" s="82" t="s">
        <v>58</v>
      </c>
      <c r="Q19" s="83"/>
      <c r="R19" s="83"/>
      <c r="S19" s="84" t="s">
        <v>65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 t="s">
        <v>57</v>
      </c>
      <c r="AE19" s="84"/>
      <c r="AF19" s="86" t="s">
        <v>66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47</v>
      </c>
      <c r="F20" s="19">
        <f>SUM(F17:F19)</f>
        <v>3</v>
      </c>
      <c r="G20" s="19">
        <f>SUM(G17:G19)</f>
        <v>21</v>
      </c>
      <c r="H20" s="19">
        <f>SUM(H17:H19)</f>
        <v>10</v>
      </c>
      <c r="I20" s="19">
        <f>SUM(I17:I19)</f>
        <v>117</v>
      </c>
      <c r="J20" s="1"/>
      <c r="K20" s="55">
        <f>PRODUCT((F20+G20)/E20)</f>
        <v>0.51063829787234039</v>
      </c>
      <c r="L20" s="55">
        <f>PRODUCT(H20/E20)</f>
        <v>0.21276595744680851</v>
      </c>
      <c r="M20" s="55">
        <f>PRODUCT(I20/E20)</f>
        <v>2.4893617021276597</v>
      </c>
      <c r="N20" s="31">
        <f>PRODUCT(I20/O20)</f>
        <v>0.41772851672681621</v>
      </c>
      <c r="O20" s="25">
        <f>SUM(O17:O19)</f>
        <v>280.0862170406121</v>
      </c>
      <c r="P20" s="87" t="s">
        <v>59</v>
      </c>
      <c r="Q20" s="88"/>
      <c r="R20" s="88"/>
      <c r="S20" s="89" t="s">
        <v>68</v>
      </c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90" t="s">
        <v>67</v>
      </c>
      <c r="AE20" s="89"/>
      <c r="AF20" s="91" t="s">
        <v>69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5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34</v>
      </c>
      <c r="C22" s="1"/>
      <c r="D22" s="1" t="s">
        <v>48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6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49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6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52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51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6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6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6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6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6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6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25"/>
      <c r="U32" s="25"/>
      <c r="V32" s="56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35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6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58"/>
      <c r="AI35" s="58"/>
      <c r="AJ35" s="58"/>
      <c r="AK35" s="58"/>
      <c r="AL35" s="5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8"/>
      <c r="AI36" s="58"/>
      <c r="AJ36" s="58"/>
      <c r="AK36" s="58"/>
      <c r="AL36" s="58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</row>
    <row r="40" spans="1:38" ht="15" customHeight="1" x14ac:dyDescent="0.25">
      <c r="A40" s="59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25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29.7109375" style="112" customWidth="1"/>
    <col min="3" max="3" width="21.5703125" style="113" customWidth="1"/>
    <col min="4" max="4" width="10.5703125" style="114" customWidth="1"/>
    <col min="5" max="5" width="8" style="114" customWidth="1"/>
    <col min="6" max="6" width="0.7109375" style="37" customWidth="1"/>
    <col min="7" max="11" width="5.28515625" style="113" customWidth="1"/>
    <col min="12" max="12" width="6.42578125" style="113" customWidth="1"/>
    <col min="13" max="16" width="5.28515625" style="113" customWidth="1"/>
    <col min="17" max="21" width="6.7109375" style="152" customWidth="1"/>
    <col min="22" max="22" width="10.85546875" style="113" customWidth="1"/>
    <col min="23" max="23" width="19.7109375" style="114" customWidth="1"/>
    <col min="24" max="24" width="9.7109375" style="113" customWidth="1"/>
    <col min="25" max="30" width="9.140625" style="115"/>
  </cols>
  <sheetData>
    <row r="1" spans="1:30" ht="18.75" x14ac:dyDescent="0.3">
      <c r="A1" s="9"/>
      <c r="B1" s="92" t="s">
        <v>70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47"/>
      <c r="R1" s="147"/>
      <c r="S1" s="147"/>
      <c r="T1" s="147"/>
      <c r="U1" s="147"/>
      <c r="V1" s="93"/>
      <c r="W1" s="94"/>
      <c r="X1" s="69"/>
      <c r="Y1" s="95"/>
      <c r="Z1" s="95"/>
      <c r="AA1" s="95"/>
      <c r="AB1" s="95"/>
      <c r="AC1" s="95"/>
      <c r="AD1" s="95"/>
    </row>
    <row r="2" spans="1:30" x14ac:dyDescent="0.25">
      <c r="A2" s="9"/>
      <c r="B2" s="116" t="s">
        <v>35</v>
      </c>
      <c r="C2" s="117" t="s">
        <v>36</v>
      </c>
      <c r="D2" s="96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8"/>
      <c r="R2" s="148"/>
      <c r="S2" s="148"/>
      <c r="T2" s="148"/>
      <c r="U2" s="148"/>
      <c r="V2" s="12"/>
      <c r="W2" s="97"/>
      <c r="X2" s="76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71</v>
      </c>
      <c r="C3" s="23" t="s">
        <v>72</v>
      </c>
      <c r="D3" s="99" t="s">
        <v>73</v>
      </c>
      <c r="E3" s="100" t="s">
        <v>1</v>
      </c>
      <c r="F3" s="25"/>
      <c r="G3" s="101" t="s">
        <v>74</v>
      </c>
      <c r="H3" s="102" t="s">
        <v>75</v>
      </c>
      <c r="I3" s="102" t="s">
        <v>31</v>
      </c>
      <c r="J3" s="18" t="s">
        <v>76</v>
      </c>
      <c r="K3" s="103" t="s">
        <v>77</v>
      </c>
      <c r="L3" s="103" t="s">
        <v>78</v>
      </c>
      <c r="M3" s="101" t="s">
        <v>79</v>
      </c>
      <c r="N3" s="101" t="s">
        <v>30</v>
      </c>
      <c r="O3" s="102" t="s">
        <v>80</v>
      </c>
      <c r="P3" s="101" t="s">
        <v>75</v>
      </c>
      <c r="Q3" s="149" t="s">
        <v>3</v>
      </c>
      <c r="R3" s="149">
        <v>1</v>
      </c>
      <c r="S3" s="149">
        <v>2</v>
      </c>
      <c r="T3" s="149">
        <v>3</v>
      </c>
      <c r="U3" s="149" t="s">
        <v>81</v>
      </c>
      <c r="V3" s="18" t="s">
        <v>21</v>
      </c>
      <c r="W3" s="17" t="s">
        <v>82</v>
      </c>
      <c r="X3" s="17" t="s">
        <v>83</v>
      </c>
      <c r="Y3" s="95"/>
      <c r="Z3" s="95"/>
      <c r="AA3" s="95"/>
      <c r="AB3" s="95"/>
      <c r="AC3" s="95"/>
      <c r="AD3" s="95"/>
    </row>
    <row r="4" spans="1:30" x14ac:dyDescent="0.25">
      <c r="A4" s="9"/>
      <c r="B4" s="127" t="s">
        <v>89</v>
      </c>
      <c r="C4" s="128" t="s">
        <v>94</v>
      </c>
      <c r="D4" s="120" t="s">
        <v>90</v>
      </c>
      <c r="E4" s="121" t="s">
        <v>46</v>
      </c>
      <c r="F4" s="129"/>
      <c r="G4" s="122"/>
      <c r="H4" s="122"/>
      <c r="I4" s="123">
        <v>1</v>
      </c>
      <c r="J4" s="124"/>
      <c r="K4" s="124" t="s">
        <v>91</v>
      </c>
      <c r="L4" s="124"/>
      <c r="M4" s="124">
        <v>1</v>
      </c>
      <c r="N4" s="122"/>
      <c r="O4" s="123">
        <v>2</v>
      </c>
      <c r="P4" s="122"/>
      <c r="Q4" s="130" t="s">
        <v>95</v>
      </c>
      <c r="R4" s="130"/>
      <c r="S4" s="130" t="s">
        <v>96</v>
      </c>
      <c r="T4" s="130" t="s">
        <v>97</v>
      </c>
      <c r="U4" s="130" t="s">
        <v>98</v>
      </c>
      <c r="V4" s="125">
        <v>0.5</v>
      </c>
      <c r="W4" s="131" t="s">
        <v>92</v>
      </c>
      <c r="X4" s="126" t="s">
        <v>93</v>
      </c>
      <c r="Y4" s="95"/>
      <c r="Z4" s="95"/>
      <c r="AA4" s="95"/>
      <c r="AB4" s="95"/>
      <c r="AC4" s="95"/>
      <c r="AD4" s="95"/>
    </row>
    <row r="5" spans="1:30" x14ac:dyDescent="0.25">
      <c r="A5" s="24"/>
      <c r="B5" s="132" t="s">
        <v>85</v>
      </c>
      <c r="C5" s="133" t="s">
        <v>99</v>
      </c>
      <c r="D5" s="104" t="s">
        <v>84</v>
      </c>
      <c r="E5" s="118" t="s">
        <v>41</v>
      </c>
      <c r="F5" s="129"/>
      <c r="G5" s="105">
        <v>1</v>
      </c>
      <c r="H5" s="105"/>
      <c r="I5" s="106"/>
      <c r="J5" s="107" t="s">
        <v>80</v>
      </c>
      <c r="K5" s="107">
        <v>9</v>
      </c>
      <c r="L5" s="107" t="s">
        <v>86</v>
      </c>
      <c r="M5" s="107">
        <v>1</v>
      </c>
      <c r="N5" s="105"/>
      <c r="O5" s="106">
        <v>5</v>
      </c>
      <c r="P5" s="105"/>
      <c r="Q5" s="134" t="s">
        <v>100</v>
      </c>
      <c r="R5" s="134"/>
      <c r="S5" s="134" t="s">
        <v>96</v>
      </c>
      <c r="T5" s="134" t="s">
        <v>101</v>
      </c>
      <c r="U5" s="134" t="s">
        <v>102</v>
      </c>
      <c r="V5" s="108">
        <v>0.77800000000000002</v>
      </c>
      <c r="W5" s="135" t="s">
        <v>87</v>
      </c>
      <c r="X5" s="119" t="s">
        <v>88</v>
      </c>
      <c r="Y5" s="95"/>
      <c r="Z5" s="95"/>
      <c r="AA5" s="95"/>
      <c r="AB5" s="95"/>
      <c r="AC5" s="95"/>
      <c r="AD5" s="95"/>
    </row>
    <row r="6" spans="1:30" x14ac:dyDescent="0.25">
      <c r="A6" s="24"/>
      <c r="B6" s="23" t="s">
        <v>9</v>
      </c>
      <c r="C6" s="18"/>
      <c r="D6" s="17"/>
      <c r="E6" s="136"/>
      <c r="F6" s="137"/>
      <c r="G6" s="19">
        <f>SUM(G5:G5)</f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>
        <v>7</v>
      </c>
      <c r="P6" s="19"/>
      <c r="Q6" s="139" t="s">
        <v>103</v>
      </c>
      <c r="R6" s="139"/>
      <c r="S6" s="139" t="s">
        <v>105</v>
      </c>
      <c r="T6" s="139" t="s">
        <v>104</v>
      </c>
      <c r="U6" s="139" t="s">
        <v>100</v>
      </c>
      <c r="V6" s="31">
        <v>0.66700000000000004</v>
      </c>
      <c r="W6" s="138"/>
      <c r="X6" s="139"/>
      <c r="Y6" s="95"/>
      <c r="Z6" s="95"/>
      <c r="AA6" s="95"/>
      <c r="AB6" s="95"/>
      <c r="AC6" s="95"/>
      <c r="AD6" s="95"/>
    </row>
    <row r="7" spans="1:30" x14ac:dyDescent="0.25">
      <c r="A7" s="24"/>
      <c r="B7" s="140"/>
      <c r="C7" s="141"/>
      <c r="D7" s="142"/>
      <c r="E7" s="143"/>
      <c r="F7" s="144"/>
      <c r="G7" s="141"/>
      <c r="H7" s="141"/>
      <c r="I7" s="141"/>
      <c r="J7" s="145"/>
      <c r="K7" s="145"/>
      <c r="L7" s="145"/>
      <c r="M7" s="141"/>
      <c r="N7" s="141"/>
      <c r="O7" s="141"/>
      <c r="P7" s="141"/>
      <c r="Q7" s="150"/>
      <c r="R7" s="150"/>
      <c r="S7" s="150"/>
      <c r="T7" s="150"/>
      <c r="U7" s="150"/>
      <c r="V7" s="141"/>
      <c r="W7" s="142"/>
      <c r="X7" s="146"/>
      <c r="Y7" s="95"/>
      <c r="Z7" s="95"/>
      <c r="AA7" s="95"/>
      <c r="AB7" s="95"/>
      <c r="AC7" s="95"/>
      <c r="AD7" s="95"/>
    </row>
    <row r="8" spans="1:30" x14ac:dyDescent="0.25">
      <c r="A8" s="24"/>
      <c r="B8" s="109"/>
      <c r="C8" s="1"/>
      <c r="D8" s="109"/>
      <c r="E8" s="110"/>
      <c r="G8" s="1"/>
      <c r="H8" s="38"/>
      <c r="I8" s="1"/>
      <c r="J8" s="25"/>
      <c r="K8" s="25"/>
      <c r="L8" s="25"/>
      <c r="M8" s="1"/>
      <c r="N8" s="1"/>
      <c r="O8" s="1"/>
      <c r="P8" s="1"/>
      <c r="Q8" s="151"/>
      <c r="R8" s="151"/>
      <c r="S8" s="151"/>
      <c r="T8" s="151"/>
      <c r="U8" s="151"/>
      <c r="V8" s="1"/>
      <c r="W8" s="109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9"/>
      <c r="C9" s="1"/>
      <c r="D9" s="109"/>
      <c r="E9" s="110"/>
      <c r="G9" s="1"/>
      <c r="H9" s="38"/>
      <c r="I9" s="1"/>
      <c r="J9" s="25"/>
      <c r="K9" s="25"/>
      <c r="L9" s="25"/>
      <c r="M9" s="1"/>
      <c r="N9" s="1"/>
      <c r="O9" s="1"/>
      <c r="P9" s="1"/>
      <c r="Q9" s="151"/>
      <c r="R9" s="151"/>
      <c r="S9" s="151"/>
      <c r="T9" s="151"/>
      <c r="U9" s="151"/>
      <c r="V9" s="1"/>
      <c r="W9" s="109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9"/>
      <c r="C10" s="1"/>
      <c r="D10" s="109"/>
      <c r="E10" s="11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51"/>
      <c r="R10" s="151"/>
      <c r="S10" s="151"/>
      <c r="T10" s="151"/>
      <c r="U10" s="151"/>
      <c r="V10" s="1"/>
      <c r="W10" s="109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9"/>
      <c r="C11" s="1"/>
      <c r="D11" s="109"/>
      <c r="E11" s="11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51"/>
      <c r="R11" s="151"/>
      <c r="S11" s="151"/>
      <c r="T11" s="151"/>
      <c r="U11" s="151"/>
      <c r="V11" s="1"/>
      <c r="W11" s="109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9"/>
      <c r="C12" s="1"/>
      <c r="D12" s="109"/>
      <c r="E12" s="11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51"/>
      <c r="R12" s="151"/>
      <c r="S12" s="151"/>
      <c r="T12" s="151"/>
      <c r="U12" s="151"/>
      <c r="V12" s="1"/>
      <c r="W12" s="109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9"/>
      <c r="C13" s="1"/>
      <c r="D13" s="109"/>
      <c r="E13" s="11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51"/>
      <c r="R13" s="151"/>
      <c r="S13" s="151"/>
      <c r="T13" s="151"/>
      <c r="U13" s="151"/>
      <c r="V13" s="1"/>
      <c r="W13" s="109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9"/>
      <c r="C14" s="1"/>
      <c r="D14" s="109"/>
      <c r="E14" s="11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51"/>
      <c r="R14" s="151"/>
      <c r="S14" s="151"/>
      <c r="T14" s="151"/>
      <c r="U14" s="151"/>
      <c r="V14" s="1"/>
      <c r="W14" s="109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51"/>
      <c r="R15" s="151"/>
      <c r="S15" s="151"/>
      <c r="T15" s="151"/>
      <c r="U15" s="151"/>
      <c r="V15" s="1"/>
      <c r="W15" s="109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51"/>
      <c r="R16" s="151"/>
      <c r="S16" s="151"/>
      <c r="T16" s="151"/>
      <c r="U16" s="151"/>
      <c r="V16" s="1"/>
      <c r="W16" s="109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1"/>
      <c r="R17" s="151"/>
      <c r="S17" s="151"/>
      <c r="T17" s="151"/>
      <c r="U17" s="151"/>
      <c r="V17" s="1"/>
      <c r="W17" s="109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1"/>
      <c r="R18" s="151"/>
      <c r="S18" s="151"/>
      <c r="T18" s="151"/>
      <c r="U18" s="151"/>
      <c r="V18" s="1"/>
      <c r="W18" s="109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1"/>
      <c r="R19" s="151"/>
      <c r="S19" s="151"/>
      <c r="T19" s="151"/>
      <c r="U19" s="151"/>
      <c r="V19" s="1"/>
      <c r="W19" s="109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1"/>
      <c r="R20" s="151"/>
      <c r="S20" s="151"/>
      <c r="T20" s="151"/>
      <c r="U20" s="151"/>
      <c r="V20" s="1"/>
      <c r="W20" s="109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1"/>
      <c r="R21" s="151"/>
      <c r="S21" s="151"/>
      <c r="T21" s="151"/>
      <c r="U21" s="151"/>
      <c r="V21" s="1"/>
      <c r="W21" s="109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1"/>
      <c r="R22" s="151"/>
      <c r="S22" s="151"/>
      <c r="T22" s="151"/>
      <c r="U22" s="151"/>
      <c r="V22" s="1"/>
      <c r="W22" s="109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1"/>
      <c r="R23" s="151"/>
      <c r="S23" s="151"/>
      <c r="T23" s="151"/>
      <c r="U23" s="151"/>
      <c r="V23" s="1"/>
      <c r="W23" s="109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1"/>
      <c r="R24" s="151"/>
      <c r="S24" s="151"/>
      <c r="T24" s="151"/>
      <c r="U24" s="151"/>
      <c r="V24" s="1"/>
      <c r="W24" s="109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1"/>
      <c r="R25" s="151"/>
      <c r="S25" s="151"/>
      <c r="T25" s="151"/>
      <c r="U25" s="151"/>
      <c r="V25" s="1"/>
      <c r="W25" s="109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1"/>
      <c r="R26" s="151"/>
      <c r="S26" s="151"/>
      <c r="T26" s="151"/>
      <c r="U26" s="151"/>
      <c r="V26" s="1"/>
      <c r="W26" s="109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1"/>
      <c r="R27" s="151"/>
      <c r="S27" s="151"/>
      <c r="T27" s="151"/>
      <c r="U27" s="151"/>
      <c r="V27" s="1"/>
      <c r="W27" s="109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1"/>
      <c r="R28" s="151"/>
      <c r="S28" s="151"/>
      <c r="T28" s="151"/>
      <c r="U28" s="151"/>
      <c r="V28" s="1"/>
      <c r="W28" s="109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1"/>
      <c r="R29" s="151"/>
      <c r="S29" s="151"/>
      <c r="T29" s="151"/>
      <c r="U29" s="151"/>
      <c r="V29" s="1"/>
      <c r="W29" s="109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1"/>
      <c r="R30" s="151"/>
      <c r="S30" s="151"/>
      <c r="T30" s="151"/>
      <c r="U30" s="151"/>
      <c r="V30" s="1"/>
      <c r="W30" s="109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1"/>
      <c r="R31" s="151"/>
      <c r="S31" s="151"/>
      <c r="T31" s="151"/>
      <c r="U31" s="151"/>
      <c r="V31" s="1"/>
      <c r="W31" s="109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1"/>
      <c r="R32" s="151"/>
      <c r="S32" s="151"/>
      <c r="T32" s="151"/>
      <c r="U32" s="151"/>
      <c r="V32" s="1"/>
      <c r="W32" s="109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1"/>
      <c r="R33" s="151"/>
      <c r="S33" s="151"/>
      <c r="T33" s="151"/>
      <c r="U33" s="151"/>
      <c r="V33" s="1"/>
      <c r="W33" s="109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1"/>
      <c r="R34" s="151"/>
      <c r="S34" s="151"/>
      <c r="T34" s="151"/>
      <c r="U34" s="151"/>
      <c r="V34" s="1"/>
      <c r="W34" s="109"/>
      <c r="X34" s="1"/>
      <c r="Y34" s="95"/>
      <c r="Z34" s="95"/>
      <c r="AA34" s="95"/>
      <c r="AB34" s="95"/>
      <c r="AC34" s="95"/>
      <c r="AD34" s="95"/>
    </row>
  </sheetData>
  <sortState ref="B4:X5">
    <sortCondition descending="1"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2019-01-28T08:14:09Z</dcterms:modified>
</cp:coreProperties>
</file>