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O13" i="1" l="1"/>
  <c r="O12" i="1"/>
  <c r="O11" i="1"/>
  <c r="O10" i="1"/>
  <c r="O9" i="1"/>
  <c r="O8" i="1"/>
  <c r="O7" i="1"/>
  <c r="O14" i="1"/>
  <c r="O15" i="1" s="1"/>
  <c r="AJ15" i="1"/>
  <c r="AI15" i="1"/>
  <c r="AH15" i="1"/>
  <c r="AG15" i="1"/>
  <c r="AF15" i="1"/>
  <c r="AE15" i="1"/>
  <c r="AD15" i="1"/>
  <c r="I21" i="1"/>
  <c r="O21" i="1" s="1"/>
  <c r="AC15" i="1"/>
  <c r="H21" i="1" s="1"/>
  <c r="AB15" i="1"/>
  <c r="G21" i="1"/>
  <c r="AA15" i="1"/>
  <c r="F21" i="1"/>
  <c r="K21" i="1" s="1"/>
  <c r="Z15" i="1"/>
  <c r="E21" i="1" s="1"/>
  <c r="M21" i="1" s="1"/>
  <c r="Y15" i="1"/>
  <c r="I20" i="1" s="1"/>
  <c r="X15" i="1"/>
  <c r="H20" i="1"/>
  <c r="L20" i="1" s="1"/>
  <c r="W15" i="1"/>
  <c r="G20" i="1" s="1"/>
  <c r="V15" i="1"/>
  <c r="F20" i="1" s="1"/>
  <c r="U15" i="1"/>
  <c r="E20" i="1"/>
  <c r="M15" i="1"/>
  <c r="L15" i="1"/>
  <c r="K15" i="1"/>
  <c r="J15" i="1"/>
  <c r="I15" i="1"/>
  <c r="I19" i="1"/>
  <c r="I22" i="1" s="1"/>
  <c r="H15" i="1"/>
  <c r="H19" i="1" s="1"/>
  <c r="G15" i="1"/>
  <c r="G19" i="1" s="1"/>
  <c r="G22" i="1" s="1"/>
  <c r="F15" i="1"/>
  <c r="F19" i="1"/>
  <c r="K19" i="1" s="1"/>
  <c r="E15" i="1"/>
  <c r="E19" i="1" s="1"/>
  <c r="D16" i="1"/>
  <c r="M19" i="1" l="1"/>
  <c r="E22" i="1"/>
  <c r="H22" i="1"/>
  <c r="L22" i="1" s="1"/>
  <c r="L19" i="1"/>
  <c r="N15" i="1"/>
  <c r="N19" i="1" s="1"/>
  <c r="O19" i="1"/>
  <c r="M22" i="1"/>
  <c r="K20" i="1"/>
  <c r="F22" i="1"/>
  <c r="K22" i="1" s="1"/>
  <c r="O20" i="1"/>
  <c r="M20" i="1"/>
  <c r="L21" i="1"/>
  <c r="O22" i="1" l="1"/>
  <c r="N22" i="1" s="1"/>
</calcChain>
</file>

<file path=xl/sharedStrings.xml><?xml version="1.0" encoding="utf-8"?>
<sst xmlns="http://schemas.openxmlformats.org/spreadsheetml/2006/main" count="114" uniqueCount="75">
  <si>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</si>
  <si>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</si>
  <si>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</si>
  <si>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</si>
  <si>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</si>
  <si>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</si>
  <si>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</si>
  <si>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</si>
  <si>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</si>
  <si>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</si>
  <si>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</si>
  <si>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</si>
  <si>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</si>
  <si>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</si>
  <si>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</si>
  <si>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</si>
  <si>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</si>
  <si>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</si>
  <si>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</si>
  <si>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</si>
  <si>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</si>
  <si>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</si>
  <si>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</si>
  <si>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</si>
  <si>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</si>
  <si>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</si>
  <si>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</si>
  <si>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</si>
  <si>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</si>
  <si>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</si>
  <si>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</si>
  <si>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</si>
  <si>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</si>
  <si>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</si>
  <si>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</si>
  <si>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</si>
  <si>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</si>
  <si>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</si>
  <si>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</si>
  <si>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3.</t>
  </si>
  <si>
    <t>Virkiä</t>
  </si>
  <si>
    <t>1.  ottelu</t>
  </si>
  <si>
    <t>play off</t>
  </si>
  <si>
    <t>KL - %</t>
  </si>
  <si>
    <t>8.</t>
  </si>
  <si>
    <t>YPJ</t>
  </si>
  <si>
    <t>jatkosarja</t>
  </si>
  <si>
    <t>9.</t>
  </si>
  <si>
    <t>11.</t>
  </si>
  <si>
    <t>jatkosarja ja play off</t>
  </si>
  <si>
    <t>6.</t>
  </si>
  <si>
    <t>3.  ottelu</t>
  </si>
  <si>
    <t>Kaisa Pelanteri</t>
  </si>
  <si>
    <t>22.8.1984</t>
  </si>
  <si>
    <t>karsintasarja</t>
  </si>
  <si>
    <t>superpesiskarsinta</t>
  </si>
  <si>
    <t>4.</t>
  </si>
  <si>
    <t>PeTo-Jussit</t>
  </si>
  <si>
    <t>14.05. 2004  YPJ - Virkiä  0-2  (3-4, 4-5)</t>
  </si>
  <si>
    <t xml:space="preserve">  19 v   8 kk 22 pv</t>
  </si>
  <si>
    <t>19.05. 2004  YPJ - Kirittäret  0-2  (1-9, 4-5)</t>
  </si>
  <si>
    <t xml:space="preserve">  19 v   8 kk 27 pv</t>
  </si>
  <si>
    <t>11.06. 2004  Pesäkarhut - YPJ  2-1  (1-2, 8-1, 0-0, 4-1)</t>
  </si>
  <si>
    <t>8.  ottelu</t>
  </si>
  <si>
    <t xml:space="preserve">  19 v   9 kk 20 pv</t>
  </si>
  <si>
    <t>06.06. 2005  PeTo-Jussit - YPJ  1-2  (2-1, 5-6, 0-2)</t>
  </si>
  <si>
    <t>34.  ottelu</t>
  </si>
  <si>
    <t>1.</t>
  </si>
  <si>
    <t>Seurat</t>
  </si>
  <si>
    <t>YPJ = Ylihärmän Pesis-Junkkarit  (1996),  kasvattajaseura</t>
  </si>
  <si>
    <t>Virkiä = Lapuan Virkiä  (1907)</t>
  </si>
  <si>
    <t>PeTo-Jussit = PeTo-Jussit, Seinäjoki  (2004)</t>
  </si>
  <si>
    <t>L+T</t>
  </si>
  <si>
    <t xml:space="preserve">  20 v   9 kk 15 pv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</si>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</sst>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14" fontId="2" fillId="3" borderId="0" xfId="0" applyNumberFormat="1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2" fontId="2" fillId="6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9" customWidth="1"/>
    <col min="2" max="3" width="6.7109375" style="85" customWidth="1"/>
    <col min="4" max="4" width="13.1406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18" width="5.7109375" style="91" customWidth="1"/>
    <col min="19" max="19" width="5.7109375" style="86" customWidth="1"/>
    <col min="20" max="20" width="0.7109375" style="46" customWidth="1"/>
    <col min="21" max="28" width="5.7109375" style="87" customWidth="1"/>
    <col min="29" max="32" width="5.7109375" style="29" customWidth="1"/>
    <col min="33" max="33" width="6.28515625" style="29" customWidth="1"/>
    <col min="34" max="34" width="2.85546875" style="29" customWidth="1"/>
    <col min="35" max="35" width="3" style="29" customWidth="1"/>
    <col min="36" max="36" width="2.7109375" style="29" customWidth="1"/>
    <col min="37" max="37" width="24.85546875" style="29" customWidth="1"/>
    <col min="38" max="38" width="25.140625" style="29" customWidth="1"/>
    <col min="39" max="16384" width="9.140625" style="29"/>
  </cols>
  <sheetData>
    <row r="1" spans="1:43" s="12" customFormat="1" ht="15" customHeight="1" x14ac:dyDescent="0.25">
      <c r="A1" s="1"/>
      <c r="B1" s="2" t="s">
        <v>52</v>
      </c>
      <c r="C1" s="3"/>
      <c r="D1" s="4"/>
      <c r="E1" s="5" t="s">
        <v>53</v>
      </c>
      <c r="F1" s="6"/>
      <c r="G1" s="7"/>
      <c r="H1" s="4"/>
      <c r="I1" s="6"/>
      <c r="J1" s="6"/>
      <c r="K1" s="6"/>
      <c r="L1" s="6"/>
      <c r="M1" s="6"/>
      <c r="N1" s="6"/>
      <c r="O1" s="4"/>
      <c r="P1" s="90"/>
      <c r="Q1" s="90"/>
      <c r="R1" s="90"/>
      <c r="S1" s="4"/>
      <c r="T1" s="6"/>
      <c r="U1" s="4"/>
      <c r="V1" s="8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9"/>
      <c r="AL1" s="10"/>
      <c r="AM1" s="11"/>
      <c r="AN1" s="11"/>
      <c r="AO1" s="11"/>
      <c r="AP1" s="11"/>
      <c r="AQ1" s="10"/>
    </row>
    <row r="2" spans="1:43" s="12" customFormat="1" ht="15" customHeight="1" x14ac:dyDescent="0.2">
      <c r="A2" s="1"/>
      <c r="B2" s="13" t="s">
        <v>10</v>
      </c>
      <c r="C2" s="14"/>
      <c r="D2" s="15"/>
      <c r="E2" s="16" t="s">
        <v>17</v>
      </c>
      <c r="F2" s="17"/>
      <c r="G2" s="17"/>
      <c r="H2" s="17"/>
      <c r="I2" s="24" t="s">
        <v>11</v>
      </c>
      <c r="J2" s="20"/>
      <c r="K2" s="17"/>
      <c r="L2" s="17"/>
      <c r="M2" s="17"/>
      <c r="N2" s="18"/>
      <c r="O2" s="22"/>
      <c r="P2" s="25"/>
      <c r="Q2" s="23" t="s">
        <v>17</v>
      </c>
      <c r="R2" s="17"/>
      <c r="S2" s="24"/>
      <c r="T2" s="22"/>
      <c r="U2" s="23" t="s">
        <v>18</v>
      </c>
      <c r="V2" s="17"/>
      <c r="W2" s="17"/>
      <c r="X2" s="17"/>
      <c r="Y2" s="24"/>
      <c r="Z2" s="25" t="s">
        <v>19</v>
      </c>
      <c r="AA2" s="17"/>
      <c r="AB2" s="17"/>
      <c r="AC2" s="17"/>
      <c r="AD2" s="18"/>
      <c r="AE2" s="25" t="s">
        <v>32</v>
      </c>
      <c r="AF2" s="17"/>
      <c r="AG2" s="17"/>
      <c r="AH2" s="23"/>
      <c r="AI2" s="17"/>
      <c r="AJ2" s="18"/>
      <c r="AK2" s="16" t="s">
        <v>33</v>
      </c>
      <c r="AL2" s="26"/>
      <c r="AM2" s="27"/>
      <c r="AN2" s="27"/>
      <c r="AO2" s="27"/>
      <c r="AP2" s="27"/>
      <c r="AQ2" s="10"/>
    </row>
    <row r="3" spans="1:43" ht="15" customHeight="1" x14ac:dyDescent="0.2">
      <c r="A3" s="1"/>
      <c r="B3" s="21" t="s">
        <v>0</v>
      </c>
      <c r="C3" s="21" t="s">
        <v>12</v>
      </c>
      <c r="D3" s="16" t="s">
        <v>1</v>
      </c>
      <c r="E3" s="21" t="s">
        <v>4</v>
      </c>
      <c r="F3" s="21" t="s">
        <v>13</v>
      </c>
      <c r="G3" s="18" t="s">
        <v>14</v>
      </c>
      <c r="H3" s="21" t="s">
        <v>15</v>
      </c>
      <c r="I3" s="21" t="s">
        <v>3</v>
      </c>
      <c r="J3" s="21" t="s">
        <v>5</v>
      </c>
      <c r="K3" s="21" t="s">
        <v>6</v>
      </c>
      <c r="L3" s="21" t="s">
        <v>7</v>
      </c>
      <c r="M3" s="21" t="s">
        <v>8</v>
      </c>
      <c r="N3" s="21" t="s">
        <v>25</v>
      </c>
      <c r="O3" s="28"/>
      <c r="P3" s="21" t="s">
        <v>14</v>
      </c>
      <c r="Q3" s="21" t="s">
        <v>15</v>
      </c>
      <c r="R3" s="21" t="s">
        <v>72</v>
      </c>
      <c r="S3" s="21" t="s">
        <v>3</v>
      </c>
      <c r="T3" s="28"/>
      <c r="U3" s="21" t="s">
        <v>4</v>
      </c>
      <c r="V3" s="21" t="s">
        <v>13</v>
      </c>
      <c r="W3" s="18" t="s">
        <v>14</v>
      </c>
      <c r="X3" s="21" t="s">
        <v>15</v>
      </c>
      <c r="Y3" s="21" t="s">
        <v>3</v>
      </c>
      <c r="Z3" s="21" t="s">
        <v>4</v>
      </c>
      <c r="AA3" s="21" t="s">
        <v>13</v>
      </c>
      <c r="AB3" s="18" t="s">
        <v>14</v>
      </c>
      <c r="AC3" s="21" t="s">
        <v>15</v>
      </c>
      <c r="AD3" s="21" t="s">
        <v>3</v>
      </c>
      <c r="AE3" s="21" t="s">
        <v>26</v>
      </c>
      <c r="AF3" s="21" t="s">
        <v>27</v>
      </c>
      <c r="AG3" s="18" t="s">
        <v>28</v>
      </c>
      <c r="AH3" s="18" t="s">
        <v>34</v>
      </c>
      <c r="AI3" s="20" t="s">
        <v>35</v>
      </c>
      <c r="AJ3" s="21" t="s">
        <v>36</v>
      </c>
      <c r="AK3" s="16"/>
      <c r="AL3" s="26"/>
      <c r="AM3" s="27"/>
      <c r="AN3" s="27"/>
      <c r="AO3" s="27"/>
      <c r="AP3" s="27"/>
      <c r="AQ3" s="10"/>
    </row>
    <row r="4" spans="1:43" ht="15" customHeight="1" x14ac:dyDescent="0.25">
      <c r="A4" s="1"/>
      <c r="B4" s="30">
        <v>2001</v>
      </c>
      <c r="C4" s="30"/>
      <c r="D4" s="31" t="s">
        <v>45</v>
      </c>
      <c r="E4" s="30"/>
      <c r="F4" s="32" t="s">
        <v>37</v>
      </c>
      <c r="G4" s="33"/>
      <c r="H4" s="34"/>
      <c r="I4" s="30"/>
      <c r="J4" s="30"/>
      <c r="K4" s="30"/>
      <c r="L4" s="30"/>
      <c r="M4" s="30"/>
      <c r="N4" s="30"/>
      <c r="O4" s="28"/>
      <c r="P4" s="21"/>
      <c r="Q4" s="21"/>
      <c r="R4" s="21"/>
      <c r="S4" s="21"/>
      <c r="U4" s="35"/>
      <c r="V4" s="35"/>
      <c r="W4" s="35"/>
      <c r="X4" s="35"/>
      <c r="Y4" s="35"/>
      <c r="Z4" s="36">
        <v>3</v>
      </c>
      <c r="AA4" s="36">
        <v>0</v>
      </c>
      <c r="AB4" s="36">
        <v>0</v>
      </c>
      <c r="AC4" s="36">
        <v>0</v>
      </c>
      <c r="AD4" s="36">
        <v>2</v>
      </c>
      <c r="AE4" s="35"/>
      <c r="AF4" s="35"/>
      <c r="AG4" s="35"/>
      <c r="AH4" s="35"/>
      <c r="AI4" s="35"/>
      <c r="AJ4" s="35"/>
      <c r="AK4" s="37" t="s">
        <v>54</v>
      </c>
      <c r="AL4" s="26"/>
      <c r="AM4" s="27"/>
      <c r="AN4" s="27"/>
      <c r="AO4" s="27"/>
      <c r="AP4" s="27"/>
      <c r="AQ4" s="10"/>
    </row>
    <row r="5" spans="1:43" ht="15" customHeight="1" x14ac:dyDescent="0.2">
      <c r="A5" s="1"/>
      <c r="B5" s="30">
        <v>2002</v>
      </c>
      <c r="C5" s="30"/>
      <c r="D5" s="31" t="s">
        <v>45</v>
      </c>
      <c r="E5" s="30"/>
      <c r="F5" s="32" t="s">
        <v>37</v>
      </c>
      <c r="G5" s="33"/>
      <c r="H5" s="34"/>
      <c r="I5" s="30"/>
      <c r="J5" s="30"/>
      <c r="K5" s="30"/>
      <c r="L5" s="30"/>
      <c r="M5" s="30"/>
      <c r="N5" s="30"/>
      <c r="O5" s="28"/>
      <c r="P5" s="21"/>
      <c r="Q5" s="21"/>
      <c r="R5" s="21"/>
      <c r="S5" s="21"/>
      <c r="T5" s="28"/>
      <c r="U5" s="35"/>
      <c r="V5" s="35"/>
      <c r="W5" s="35"/>
      <c r="X5" s="35"/>
      <c r="Y5" s="35"/>
      <c r="Z5" s="36"/>
      <c r="AA5" s="36"/>
      <c r="AB5" s="36"/>
      <c r="AC5" s="36"/>
      <c r="AD5" s="36"/>
      <c r="AE5" s="35"/>
      <c r="AF5" s="35"/>
      <c r="AG5" s="38"/>
      <c r="AH5" s="35"/>
      <c r="AI5" s="35"/>
      <c r="AJ5" s="35"/>
      <c r="AK5" s="16"/>
      <c r="AL5" s="26"/>
      <c r="AM5" s="27"/>
      <c r="AN5" s="27"/>
      <c r="AO5" s="27"/>
      <c r="AP5" s="27"/>
      <c r="AQ5" s="10"/>
    </row>
    <row r="6" spans="1:43" ht="15" customHeight="1" x14ac:dyDescent="0.2">
      <c r="A6" s="1"/>
      <c r="B6" s="30">
        <v>2003</v>
      </c>
      <c r="C6" s="30"/>
      <c r="D6" s="31" t="s">
        <v>45</v>
      </c>
      <c r="E6" s="30"/>
      <c r="F6" s="32" t="s">
        <v>37</v>
      </c>
      <c r="G6" s="33"/>
      <c r="H6" s="34"/>
      <c r="I6" s="30"/>
      <c r="J6" s="30"/>
      <c r="K6" s="30"/>
      <c r="L6" s="30"/>
      <c r="M6" s="30"/>
      <c r="N6" s="30"/>
      <c r="O6" s="28"/>
      <c r="P6" s="21"/>
      <c r="Q6" s="21"/>
      <c r="R6" s="21"/>
      <c r="S6" s="21"/>
      <c r="T6" s="28"/>
      <c r="U6" s="35"/>
      <c r="V6" s="35"/>
      <c r="W6" s="35"/>
      <c r="X6" s="35"/>
      <c r="Y6" s="35"/>
      <c r="Z6" s="36">
        <v>6</v>
      </c>
      <c r="AA6" s="36">
        <v>0</v>
      </c>
      <c r="AB6" s="36">
        <v>1</v>
      </c>
      <c r="AC6" s="36">
        <v>2</v>
      </c>
      <c r="AD6" s="36">
        <v>11</v>
      </c>
      <c r="AE6" s="35"/>
      <c r="AF6" s="35"/>
      <c r="AG6" s="38"/>
      <c r="AH6" s="35"/>
      <c r="AI6" s="35"/>
      <c r="AJ6" s="35"/>
      <c r="AK6" s="37" t="s">
        <v>54</v>
      </c>
      <c r="AL6" s="26"/>
      <c r="AM6" s="27"/>
      <c r="AN6" s="27"/>
      <c r="AO6" s="27"/>
      <c r="AP6" s="27"/>
      <c r="AQ6" s="10"/>
    </row>
    <row r="7" spans="1:43" ht="15" customHeight="1" x14ac:dyDescent="0.2">
      <c r="A7" s="1"/>
      <c r="B7" s="35">
        <v>2004</v>
      </c>
      <c r="C7" s="35" t="s">
        <v>47</v>
      </c>
      <c r="D7" s="39" t="s">
        <v>45</v>
      </c>
      <c r="E7" s="35">
        <v>20</v>
      </c>
      <c r="F7" s="35">
        <v>0</v>
      </c>
      <c r="G7" s="35">
        <v>8</v>
      </c>
      <c r="H7" s="35">
        <v>3</v>
      </c>
      <c r="I7" s="35">
        <v>30</v>
      </c>
      <c r="J7" s="35">
        <v>7</v>
      </c>
      <c r="K7" s="35">
        <v>8</v>
      </c>
      <c r="L7" s="35">
        <v>7</v>
      </c>
      <c r="M7" s="35">
        <v>8</v>
      </c>
      <c r="N7" s="40">
        <v>0.34910000000000002</v>
      </c>
      <c r="O7" s="28">
        <f t="shared" ref="O7:O13" si="0">PRODUCT(I7/N7)</f>
        <v>85.935262102549402</v>
      </c>
      <c r="P7" s="21"/>
      <c r="Q7" s="21"/>
      <c r="R7" s="21"/>
      <c r="S7" s="21"/>
      <c r="T7" s="28"/>
      <c r="U7" s="35"/>
      <c r="V7" s="35"/>
      <c r="W7" s="35"/>
      <c r="X7" s="35"/>
      <c r="Y7" s="35"/>
      <c r="Z7" s="36"/>
      <c r="AA7" s="36"/>
      <c r="AB7" s="36"/>
      <c r="AC7" s="36"/>
      <c r="AD7" s="36"/>
      <c r="AE7" s="35"/>
      <c r="AF7" s="35"/>
      <c r="AG7" s="35"/>
      <c r="AH7" s="35"/>
      <c r="AI7" s="35"/>
      <c r="AJ7" s="35"/>
      <c r="AK7" s="16"/>
      <c r="AL7" s="26"/>
      <c r="AM7" s="27"/>
      <c r="AN7" s="27"/>
      <c r="AO7" s="27"/>
      <c r="AP7" s="27"/>
      <c r="AQ7" s="10"/>
    </row>
    <row r="8" spans="1:43" ht="15" customHeight="1" x14ac:dyDescent="0.2">
      <c r="A8" s="1"/>
      <c r="B8" s="35">
        <v>2005</v>
      </c>
      <c r="C8" s="35" t="s">
        <v>44</v>
      </c>
      <c r="D8" s="39" t="s">
        <v>45</v>
      </c>
      <c r="E8" s="35">
        <v>20</v>
      </c>
      <c r="F8" s="35">
        <v>1</v>
      </c>
      <c r="G8" s="35">
        <v>5</v>
      </c>
      <c r="H8" s="35">
        <v>5</v>
      </c>
      <c r="I8" s="35">
        <v>45</v>
      </c>
      <c r="J8" s="35">
        <v>16</v>
      </c>
      <c r="K8" s="35">
        <v>10</v>
      </c>
      <c r="L8" s="35">
        <v>13</v>
      </c>
      <c r="M8" s="35">
        <v>6</v>
      </c>
      <c r="N8" s="40">
        <v>0.38790000000000002</v>
      </c>
      <c r="O8" s="28">
        <f t="shared" si="0"/>
        <v>116.0092807424594</v>
      </c>
      <c r="P8" s="21"/>
      <c r="Q8" s="21"/>
      <c r="R8" s="21"/>
      <c r="S8" s="21"/>
      <c r="T8" s="28"/>
      <c r="U8" s="35">
        <v>7</v>
      </c>
      <c r="V8" s="35">
        <v>0</v>
      </c>
      <c r="W8" s="35">
        <v>2</v>
      </c>
      <c r="X8" s="35">
        <v>0</v>
      </c>
      <c r="Y8" s="35">
        <v>14</v>
      </c>
      <c r="Z8" s="36"/>
      <c r="AA8" s="36"/>
      <c r="AB8" s="36"/>
      <c r="AC8" s="36"/>
      <c r="AD8" s="36"/>
      <c r="AE8" s="35"/>
      <c r="AF8" s="35"/>
      <c r="AG8" s="35"/>
      <c r="AH8" s="35"/>
      <c r="AI8" s="35"/>
      <c r="AJ8" s="35"/>
      <c r="AK8" s="16" t="s">
        <v>46</v>
      </c>
      <c r="AL8" s="26"/>
      <c r="AM8" s="27"/>
      <c r="AN8" s="27"/>
      <c r="AO8" s="27"/>
      <c r="AP8" s="27"/>
      <c r="AQ8" s="10"/>
    </row>
    <row r="9" spans="1:43" s="12" customFormat="1" ht="15" customHeight="1" x14ac:dyDescent="0.2">
      <c r="A9" s="1"/>
      <c r="B9" s="35">
        <v>2006</v>
      </c>
      <c r="C9" s="35" t="s">
        <v>48</v>
      </c>
      <c r="D9" s="39" t="s">
        <v>45</v>
      </c>
      <c r="E9" s="35">
        <v>20</v>
      </c>
      <c r="F9" s="35">
        <v>1</v>
      </c>
      <c r="G9" s="35">
        <v>8</v>
      </c>
      <c r="H9" s="35">
        <v>9</v>
      </c>
      <c r="I9" s="35">
        <v>72</v>
      </c>
      <c r="J9" s="35">
        <v>12</v>
      </c>
      <c r="K9" s="35">
        <v>32</v>
      </c>
      <c r="L9" s="35">
        <v>19</v>
      </c>
      <c r="M9" s="35">
        <v>9</v>
      </c>
      <c r="N9" s="40">
        <v>0.52939999999999998</v>
      </c>
      <c r="O9" s="28">
        <f t="shared" si="0"/>
        <v>136.00302228938421</v>
      </c>
      <c r="P9" s="21"/>
      <c r="Q9" s="21"/>
      <c r="R9" s="21"/>
      <c r="S9" s="21"/>
      <c r="T9" s="28"/>
      <c r="U9" s="35"/>
      <c r="V9" s="35"/>
      <c r="W9" s="35"/>
      <c r="X9" s="35"/>
      <c r="Y9" s="35"/>
      <c r="Z9" s="36">
        <v>2</v>
      </c>
      <c r="AA9" s="36">
        <v>1</v>
      </c>
      <c r="AB9" s="36">
        <v>4</v>
      </c>
      <c r="AC9" s="36">
        <v>2</v>
      </c>
      <c r="AD9" s="36">
        <v>17</v>
      </c>
      <c r="AE9" s="35"/>
      <c r="AF9" s="35"/>
      <c r="AG9" s="35"/>
      <c r="AH9" s="35"/>
      <c r="AI9" s="35"/>
      <c r="AJ9" s="35"/>
      <c r="AK9" s="37" t="s">
        <v>55</v>
      </c>
      <c r="AL9" s="26"/>
      <c r="AM9" s="11"/>
      <c r="AN9" s="27"/>
      <c r="AO9" s="27"/>
      <c r="AP9" s="27"/>
      <c r="AQ9" s="10"/>
    </row>
    <row r="10" spans="1:43" ht="15" customHeight="1" x14ac:dyDescent="0.2">
      <c r="A10" s="1"/>
      <c r="B10" s="35">
        <v>2007</v>
      </c>
      <c r="C10" s="35" t="s">
        <v>50</v>
      </c>
      <c r="D10" s="39" t="s">
        <v>40</v>
      </c>
      <c r="E10" s="35">
        <v>20</v>
      </c>
      <c r="F10" s="35">
        <v>1</v>
      </c>
      <c r="G10" s="35">
        <v>16</v>
      </c>
      <c r="H10" s="35">
        <v>5</v>
      </c>
      <c r="I10" s="35">
        <v>58</v>
      </c>
      <c r="J10" s="35">
        <v>8</v>
      </c>
      <c r="K10" s="35">
        <v>11</v>
      </c>
      <c r="L10" s="35">
        <v>22</v>
      </c>
      <c r="M10" s="35">
        <v>17</v>
      </c>
      <c r="N10" s="40">
        <v>0.53210000000000002</v>
      </c>
      <c r="O10" s="28">
        <f t="shared" si="0"/>
        <v>109.00206728058635</v>
      </c>
      <c r="P10" s="21"/>
      <c r="Q10" s="21"/>
      <c r="R10" s="21"/>
      <c r="S10" s="21"/>
      <c r="T10" s="28" t="e">
        <f t="shared" ref="T10:T15" si="1">PRODUCT(L10/S10)</f>
        <v>#DIV/0!</v>
      </c>
      <c r="U10" s="35">
        <v>7</v>
      </c>
      <c r="V10" s="35">
        <v>0</v>
      </c>
      <c r="W10" s="35">
        <v>3</v>
      </c>
      <c r="X10" s="35">
        <v>3</v>
      </c>
      <c r="Y10" s="35">
        <v>15</v>
      </c>
      <c r="Z10" s="36"/>
      <c r="AA10" s="36"/>
      <c r="AB10" s="36"/>
      <c r="AC10" s="36"/>
      <c r="AD10" s="36"/>
      <c r="AE10" s="35"/>
      <c r="AF10" s="35"/>
      <c r="AG10" s="35"/>
      <c r="AH10" s="35"/>
      <c r="AI10" s="35"/>
      <c r="AJ10" s="35"/>
      <c r="AK10" s="16" t="s">
        <v>46</v>
      </c>
      <c r="AL10" s="26"/>
      <c r="AM10" s="27"/>
      <c r="AN10" s="27"/>
      <c r="AO10" s="27"/>
      <c r="AP10" s="27"/>
      <c r="AQ10" s="10"/>
    </row>
    <row r="11" spans="1:43" ht="15" customHeight="1" x14ac:dyDescent="0.2">
      <c r="A11" s="1"/>
      <c r="B11" s="35">
        <v>2008</v>
      </c>
      <c r="C11" s="35" t="s">
        <v>56</v>
      </c>
      <c r="D11" s="39" t="s">
        <v>57</v>
      </c>
      <c r="E11" s="35">
        <v>20</v>
      </c>
      <c r="F11" s="35">
        <v>0</v>
      </c>
      <c r="G11" s="35">
        <v>8</v>
      </c>
      <c r="H11" s="35">
        <v>15</v>
      </c>
      <c r="I11" s="35">
        <v>56</v>
      </c>
      <c r="J11" s="35">
        <v>8</v>
      </c>
      <c r="K11" s="35">
        <v>14</v>
      </c>
      <c r="L11" s="35">
        <v>26</v>
      </c>
      <c r="M11" s="35">
        <v>8</v>
      </c>
      <c r="N11" s="40">
        <v>0.53839999999999999</v>
      </c>
      <c r="O11" s="28">
        <f t="shared" si="0"/>
        <v>104.01188707280832</v>
      </c>
      <c r="P11" s="21"/>
      <c r="Q11" s="21"/>
      <c r="R11" s="21"/>
      <c r="S11" s="21"/>
      <c r="T11" s="28" t="e">
        <f t="shared" si="1"/>
        <v>#DIV/0!</v>
      </c>
      <c r="U11" s="35">
        <v>13</v>
      </c>
      <c r="V11" s="35">
        <v>1</v>
      </c>
      <c r="W11" s="35">
        <v>4</v>
      </c>
      <c r="X11" s="35">
        <v>7</v>
      </c>
      <c r="Y11" s="35">
        <v>26</v>
      </c>
      <c r="Z11" s="36"/>
      <c r="AA11" s="36"/>
      <c r="AB11" s="36"/>
      <c r="AC11" s="36"/>
      <c r="AD11" s="36"/>
      <c r="AE11" s="35"/>
      <c r="AF11" s="35"/>
      <c r="AG11" s="35"/>
      <c r="AH11" s="35"/>
      <c r="AI11" s="35"/>
      <c r="AJ11" s="35"/>
      <c r="AK11" s="16" t="s">
        <v>49</v>
      </c>
      <c r="AL11" s="26"/>
      <c r="AM11" s="1"/>
      <c r="AN11" s="27"/>
      <c r="AO11" s="27"/>
      <c r="AP11" s="27"/>
      <c r="AQ11" s="10"/>
    </row>
    <row r="12" spans="1:43" ht="15" customHeight="1" x14ac:dyDescent="0.2">
      <c r="A12" s="1"/>
      <c r="B12" s="35">
        <v>2009</v>
      </c>
      <c r="C12" s="35" t="s">
        <v>56</v>
      </c>
      <c r="D12" s="39" t="s">
        <v>57</v>
      </c>
      <c r="E12" s="35">
        <v>24</v>
      </c>
      <c r="F12" s="35">
        <v>2</v>
      </c>
      <c r="G12" s="35">
        <v>12</v>
      </c>
      <c r="H12" s="35">
        <v>15</v>
      </c>
      <c r="I12" s="35">
        <v>55</v>
      </c>
      <c r="J12" s="35">
        <v>8</v>
      </c>
      <c r="K12" s="35">
        <v>10</v>
      </c>
      <c r="L12" s="35">
        <v>23</v>
      </c>
      <c r="M12" s="35">
        <v>14</v>
      </c>
      <c r="N12" s="40">
        <v>0.49540000000000001</v>
      </c>
      <c r="O12" s="28">
        <f t="shared" si="0"/>
        <v>111.02139685102946</v>
      </c>
      <c r="P12" s="21"/>
      <c r="Q12" s="21"/>
      <c r="R12" s="21"/>
      <c r="S12" s="21"/>
      <c r="T12" s="28" t="e">
        <f t="shared" si="1"/>
        <v>#DIV/0!</v>
      </c>
      <c r="U12" s="35">
        <v>9</v>
      </c>
      <c r="V12" s="35">
        <v>0</v>
      </c>
      <c r="W12" s="35">
        <v>4</v>
      </c>
      <c r="X12" s="35">
        <v>3</v>
      </c>
      <c r="Y12" s="35">
        <v>27</v>
      </c>
      <c r="Z12" s="36"/>
      <c r="AA12" s="36"/>
      <c r="AB12" s="36"/>
      <c r="AC12" s="36"/>
      <c r="AD12" s="36"/>
      <c r="AE12" s="35"/>
      <c r="AF12" s="35"/>
      <c r="AG12" s="35"/>
      <c r="AH12" s="35"/>
      <c r="AI12" s="35"/>
      <c r="AJ12" s="35"/>
      <c r="AK12" s="16" t="s">
        <v>49</v>
      </c>
      <c r="AL12" s="26"/>
      <c r="AM12" s="1"/>
      <c r="AN12" s="27"/>
      <c r="AO12" s="27"/>
      <c r="AP12" s="27"/>
      <c r="AQ12" s="10"/>
    </row>
    <row r="13" spans="1:43" ht="15" customHeight="1" x14ac:dyDescent="0.2">
      <c r="A13" s="1"/>
      <c r="B13" s="35">
        <v>2010</v>
      </c>
      <c r="C13" s="35" t="s">
        <v>39</v>
      </c>
      <c r="D13" s="39" t="s">
        <v>40</v>
      </c>
      <c r="E13" s="35">
        <v>24</v>
      </c>
      <c r="F13" s="35">
        <v>2</v>
      </c>
      <c r="G13" s="35">
        <v>38</v>
      </c>
      <c r="H13" s="35">
        <v>11</v>
      </c>
      <c r="I13" s="35">
        <v>92</v>
      </c>
      <c r="J13" s="35">
        <v>9</v>
      </c>
      <c r="K13" s="35">
        <v>19</v>
      </c>
      <c r="L13" s="35">
        <v>24</v>
      </c>
      <c r="M13" s="35">
        <v>40</v>
      </c>
      <c r="N13" s="40">
        <v>0.53800000000000003</v>
      </c>
      <c r="O13" s="28">
        <f t="shared" si="0"/>
        <v>171.00371747211895</v>
      </c>
      <c r="P13" s="21" t="s">
        <v>47</v>
      </c>
      <c r="Q13" s="21"/>
      <c r="R13" s="21"/>
      <c r="S13" s="21"/>
      <c r="T13" s="28" t="e">
        <f t="shared" si="1"/>
        <v>#DIV/0!</v>
      </c>
      <c r="U13" s="35">
        <v>8</v>
      </c>
      <c r="V13" s="35">
        <v>0</v>
      </c>
      <c r="W13" s="35">
        <v>7</v>
      </c>
      <c r="X13" s="35">
        <v>3</v>
      </c>
      <c r="Y13" s="35">
        <v>24</v>
      </c>
      <c r="Z13" s="36"/>
      <c r="AA13" s="36"/>
      <c r="AB13" s="36"/>
      <c r="AC13" s="36"/>
      <c r="AD13" s="36"/>
      <c r="AE13" s="35"/>
      <c r="AF13" s="35"/>
      <c r="AG13" s="35"/>
      <c r="AH13" s="35"/>
      <c r="AI13" s="35"/>
      <c r="AJ13" s="35">
        <v>1</v>
      </c>
      <c r="AK13" s="16" t="s">
        <v>42</v>
      </c>
      <c r="AL13" s="26"/>
      <c r="AM13" s="1"/>
      <c r="AN13" s="27"/>
      <c r="AO13" s="27"/>
      <c r="AP13" s="27"/>
      <c r="AQ13" s="10"/>
    </row>
    <row r="14" spans="1:43" ht="15" customHeight="1" x14ac:dyDescent="0.2">
      <c r="A14" s="1"/>
      <c r="B14" s="35">
        <v>2011</v>
      </c>
      <c r="C14" s="35" t="s">
        <v>67</v>
      </c>
      <c r="D14" s="39" t="s">
        <v>40</v>
      </c>
      <c r="E14" s="35">
        <v>22</v>
      </c>
      <c r="F14" s="35">
        <v>4</v>
      </c>
      <c r="G14" s="35">
        <v>37</v>
      </c>
      <c r="H14" s="35">
        <v>12</v>
      </c>
      <c r="I14" s="35">
        <v>76</v>
      </c>
      <c r="J14" s="35">
        <v>6</v>
      </c>
      <c r="K14" s="35">
        <v>9</v>
      </c>
      <c r="L14" s="35">
        <v>20</v>
      </c>
      <c r="M14" s="35">
        <v>41</v>
      </c>
      <c r="N14" s="40">
        <v>0.50700000000000001</v>
      </c>
      <c r="O14" s="88">
        <f>PRODUCT(I14/N14)</f>
        <v>149.90138067061145</v>
      </c>
      <c r="P14" s="21" t="s">
        <v>74</v>
      </c>
      <c r="Q14" s="21"/>
      <c r="R14" s="21" t="s">
        <v>44</v>
      </c>
      <c r="S14" s="21"/>
      <c r="T14" s="28" t="e">
        <f t="shared" si="1"/>
        <v>#DIV/0!</v>
      </c>
      <c r="U14" s="35">
        <v>11</v>
      </c>
      <c r="V14" s="35">
        <v>0</v>
      </c>
      <c r="W14" s="35">
        <v>17</v>
      </c>
      <c r="X14" s="35">
        <v>2</v>
      </c>
      <c r="Y14" s="35">
        <v>34</v>
      </c>
      <c r="Z14" s="36"/>
      <c r="AA14" s="36"/>
      <c r="AB14" s="36"/>
      <c r="AC14" s="36"/>
      <c r="AD14" s="36"/>
      <c r="AE14" s="35"/>
      <c r="AF14" s="35"/>
      <c r="AG14" s="35"/>
      <c r="AH14" s="35">
        <v>1</v>
      </c>
      <c r="AI14" s="35"/>
      <c r="AJ14" s="35"/>
      <c r="AK14" s="16" t="s">
        <v>42</v>
      </c>
      <c r="AL14" s="26"/>
      <c r="AM14" s="1"/>
      <c r="AN14" s="11"/>
      <c r="AO14" s="11"/>
      <c r="AP14" s="11"/>
      <c r="AQ14" s="10"/>
    </row>
    <row r="15" spans="1:43" ht="15" customHeight="1" x14ac:dyDescent="0.2">
      <c r="A15" s="1"/>
      <c r="B15" s="19" t="s">
        <v>9</v>
      </c>
      <c r="C15" s="20"/>
      <c r="D15" s="18"/>
      <c r="E15" s="21">
        <f t="shared" ref="E15:M15" si="2">SUM(E4:E14)</f>
        <v>170</v>
      </c>
      <c r="F15" s="21">
        <f t="shared" si="2"/>
        <v>11</v>
      </c>
      <c r="G15" s="21">
        <f t="shared" si="2"/>
        <v>132</v>
      </c>
      <c r="H15" s="21">
        <f t="shared" si="2"/>
        <v>75</v>
      </c>
      <c r="I15" s="21">
        <f t="shared" si="2"/>
        <v>484</v>
      </c>
      <c r="J15" s="21">
        <f t="shared" si="2"/>
        <v>74</v>
      </c>
      <c r="K15" s="21">
        <f t="shared" si="2"/>
        <v>113</v>
      </c>
      <c r="L15" s="21">
        <f t="shared" si="2"/>
        <v>154</v>
      </c>
      <c r="M15" s="21">
        <f t="shared" si="2"/>
        <v>143</v>
      </c>
      <c r="N15" s="41">
        <f>PRODUCT(I15/O15)</f>
        <v>0.49242639331124582</v>
      </c>
      <c r="O15" s="89">
        <f>SUM(O7:O14)</f>
        <v>982.88801448154754</v>
      </c>
      <c r="P15" s="21"/>
      <c r="Q15" s="21"/>
      <c r="R15" s="21"/>
      <c r="S15" s="21"/>
      <c r="T15" s="28" t="e">
        <f t="shared" si="1"/>
        <v>#DIV/0!</v>
      </c>
      <c r="U15" s="21">
        <f t="shared" ref="U15:AJ15" si="3">SUM(U4:U14)</f>
        <v>55</v>
      </c>
      <c r="V15" s="21">
        <f t="shared" si="3"/>
        <v>1</v>
      </c>
      <c r="W15" s="21">
        <f t="shared" si="3"/>
        <v>37</v>
      </c>
      <c r="X15" s="21">
        <f t="shared" si="3"/>
        <v>18</v>
      </c>
      <c r="Y15" s="21">
        <f t="shared" si="3"/>
        <v>140</v>
      </c>
      <c r="Z15" s="21">
        <f t="shared" si="3"/>
        <v>11</v>
      </c>
      <c r="AA15" s="21">
        <f t="shared" si="3"/>
        <v>1</v>
      </c>
      <c r="AB15" s="21">
        <f t="shared" si="3"/>
        <v>5</v>
      </c>
      <c r="AC15" s="21">
        <f t="shared" si="3"/>
        <v>4</v>
      </c>
      <c r="AD15" s="21">
        <f t="shared" si="3"/>
        <v>30</v>
      </c>
      <c r="AE15" s="21">
        <f t="shared" si="3"/>
        <v>0</v>
      </c>
      <c r="AF15" s="21">
        <f t="shared" si="3"/>
        <v>0</v>
      </c>
      <c r="AG15" s="21">
        <f t="shared" si="3"/>
        <v>0</v>
      </c>
      <c r="AH15" s="21">
        <f t="shared" si="3"/>
        <v>1</v>
      </c>
      <c r="AI15" s="21">
        <f t="shared" si="3"/>
        <v>0</v>
      </c>
      <c r="AJ15" s="21">
        <f t="shared" si="3"/>
        <v>1</v>
      </c>
      <c r="AK15" s="16"/>
      <c r="AL15" s="26"/>
      <c r="AM15" s="1"/>
      <c r="AN15" s="27"/>
      <c r="AO15" s="27"/>
      <c r="AP15" s="27"/>
      <c r="AQ15" s="10"/>
    </row>
    <row r="16" spans="1:43" s="12" customFormat="1" ht="15" customHeight="1" x14ac:dyDescent="0.2">
      <c r="A16" s="1"/>
      <c r="B16" s="39" t="s">
        <v>2</v>
      </c>
      <c r="C16" s="42"/>
      <c r="D16" s="43">
        <f>SUM(F15:H15)+((I15-F15-G15)/3)+(E15/3)+(AE15*25)+(AF15*25)+(AG15*10)+(AH15*25)+(AI15*20)+(AJ15*15)</f>
        <v>428.33333333333337</v>
      </c>
      <c r="E16" s="1"/>
      <c r="F16" s="45"/>
      <c r="G16" s="1"/>
      <c r="H16" s="1"/>
      <c r="I16" s="1"/>
      <c r="J16" s="1"/>
      <c r="K16" s="1"/>
      <c r="L16" s="1"/>
      <c r="M16" s="1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5"/>
      <c r="AE16" s="1"/>
      <c r="AF16" s="1"/>
      <c r="AG16" s="1"/>
      <c r="AH16" s="1"/>
      <c r="AI16" s="45"/>
      <c r="AJ16" s="1"/>
      <c r="AK16" s="1"/>
      <c r="AL16" s="26"/>
      <c r="AM16" s="1"/>
      <c r="AN16" s="11"/>
      <c r="AO16" s="11"/>
      <c r="AP16" s="11"/>
      <c r="AQ16" s="10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/>
      <c r="O17" s="46"/>
      <c r="P17" s="1"/>
      <c r="Q17" s="4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48"/>
      <c r="AL17" s="26"/>
      <c r="AM17" s="28"/>
      <c r="AN17" s="11"/>
      <c r="AO17" s="11"/>
      <c r="AP17" s="11"/>
      <c r="AQ17" s="10"/>
    </row>
    <row r="18" spans="1:43" ht="15" customHeight="1" x14ac:dyDescent="0.25">
      <c r="A18" s="1"/>
      <c r="B18" s="25" t="s">
        <v>16</v>
      </c>
      <c r="C18" s="49"/>
      <c r="D18" s="49"/>
      <c r="E18" s="21" t="s">
        <v>4</v>
      </c>
      <c r="F18" s="21" t="s">
        <v>13</v>
      </c>
      <c r="G18" s="18" t="s">
        <v>14</v>
      </c>
      <c r="H18" s="21" t="s">
        <v>15</v>
      </c>
      <c r="I18" s="21" t="s">
        <v>3</v>
      </c>
      <c r="J18" s="1"/>
      <c r="K18" s="21" t="s">
        <v>29</v>
      </c>
      <c r="L18" s="21" t="s">
        <v>30</v>
      </c>
      <c r="M18" s="21" t="s">
        <v>31</v>
      </c>
      <c r="N18" s="41" t="s">
        <v>43</v>
      </c>
      <c r="O18" s="28"/>
      <c r="P18" s="50" t="s">
        <v>38</v>
      </c>
      <c r="Q18" s="15"/>
      <c r="R18" s="15"/>
      <c r="S18" s="15"/>
      <c r="T18" s="51"/>
      <c r="U18" s="51"/>
      <c r="V18" s="51"/>
      <c r="W18" s="51"/>
      <c r="X18" s="51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52"/>
      <c r="AL18" s="26"/>
      <c r="AM18" s="11"/>
      <c r="AN18" s="11"/>
      <c r="AO18" s="11"/>
      <c r="AP18" s="11"/>
      <c r="AQ18" s="10"/>
    </row>
    <row r="19" spans="1:43" ht="15" customHeight="1" x14ac:dyDescent="0.2">
      <c r="A19" s="1"/>
      <c r="B19" s="50" t="s">
        <v>17</v>
      </c>
      <c r="C19" s="15"/>
      <c r="D19" s="53"/>
      <c r="E19" s="35">
        <f>PRODUCT(E15)</f>
        <v>170</v>
      </c>
      <c r="F19" s="35">
        <f>PRODUCT(F15)</f>
        <v>11</v>
      </c>
      <c r="G19" s="35">
        <f>PRODUCT(G15)</f>
        <v>132</v>
      </c>
      <c r="H19" s="35">
        <f>PRODUCT(H15)</f>
        <v>75</v>
      </c>
      <c r="I19" s="35">
        <f>PRODUCT(I15)</f>
        <v>484</v>
      </c>
      <c r="J19" s="1"/>
      <c r="K19" s="54">
        <f>PRODUCT((F19+G19)/E19)</f>
        <v>0.8411764705882353</v>
      </c>
      <c r="L19" s="54">
        <f>PRODUCT(H19/E19)</f>
        <v>0.44117647058823528</v>
      </c>
      <c r="M19" s="54">
        <f>PRODUCT(I19/E19)</f>
        <v>2.8470588235294119</v>
      </c>
      <c r="N19" s="55">
        <f>PRODUCT(N15)</f>
        <v>0.49242639331124582</v>
      </c>
      <c r="O19" s="28">
        <f>PRODUCT(O15)</f>
        <v>982.88801448154754</v>
      </c>
      <c r="P19" s="56" t="s">
        <v>21</v>
      </c>
      <c r="Q19" s="57"/>
      <c r="R19" s="57"/>
      <c r="S19" s="58" t="s">
        <v>58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 t="s">
        <v>41</v>
      </c>
      <c r="AE19" s="58"/>
      <c r="AF19" s="58" t="s">
        <v>59</v>
      </c>
      <c r="AG19" s="58"/>
      <c r="AH19" s="58"/>
      <c r="AI19" s="59"/>
      <c r="AJ19" s="58"/>
      <c r="AK19" s="60"/>
      <c r="AL19" s="26"/>
      <c r="AM19" s="11"/>
      <c r="AN19" s="11"/>
      <c r="AO19" s="11"/>
      <c r="AP19" s="11"/>
      <c r="AQ19" s="10"/>
    </row>
    <row r="20" spans="1:43" ht="15" customHeight="1" x14ac:dyDescent="0.2">
      <c r="A20" s="1"/>
      <c r="B20" s="61" t="s">
        <v>18</v>
      </c>
      <c r="C20" s="62"/>
      <c r="D20" s="63"/>
      <c r="E20" s="35">
        <f>SUM(U15)</f>
        <v>55</v>
      </c>
      <c r="F20" s="35">
        <f>SUM(V15)</f>
        <v>1</v>
      </c>
      <c r="G20" s="35">
        <f>SUM(W15)</f>
        <v>37</v>
      </c>
      <c r="H20" s="35">
        <f>SUM(X15)</f>
        <v>18</v>
      </c>
      <c r="I20" s="35">
        <f>SUM(Y15)</f>
        <v>140</v>
      </c>
      <c r="J20" s="1"/>
      <c r="K20" s="54">
        <f>PRODUCT((F20+G20)/E20)</f>
        <v>0.69090909090909092</v>
      </c>
      <c r="L20" s="54">
        <f>PRODUCT(H20/E20)</f>
        <v>0.32727272727272727</v>
      </c>
      <c r="M20" s="54">
        <f>PRODUCT(I20/E20)</f>
        <v>2.5454545454545454</v>
      </c>
      <c r="N20" s="40">
        <v>0.46100000000000002</v>
      </c>
      <c r="O20" s="28">
        <f>PRODUCT(I20/N20)</f>
        <v>303.68763557483732</v>
      </c>
      <c r="P20" s="64" t="s">
        <v>22</v>
      </c>
      <c r="Q20" s="65"/>
      <c r="R20" s="65"/>
      <c r="S20" s="66" t="s">
        <v>60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7" t="s">
        <v>51</v>
      </c>
      <c r="AE20" s="66"/>
      <c r="AF20" s="66" t="s">
        <v>61</v>
      </c>
      <c r="AG20" s="66"/>
      <c r="AH20" s="66"/>
      <c r="AI20" s="67"/>
      <c r="AJ20" s="66"/>
      <c r="AK20" s="68"/>
      <c r="AL20" s="26"/>
      <c r="AM20" s="11"/>
      <c r="AN20" s="11"/>
      <c r="AO20" s="11"/>
      <c r="AP20" s="11"/>
      <c r="AQ20" s="10"/>
    </row>
    <row r="21" spans="1:43" ht="15" customHeight="1" x14ac:dyDescent="0.2">
      <c r="A21" s="1"/>
      <c r="B21" s="69" t="s">
        <v>19</v>
      </c>
      <c r="C21" s="70"/>
      <c r="D21" s="71"/>
      <c r="E21" s="36">
        <f>PRODUCT(Z15)</f>
        <v>11</v>
      </c>
      <c r="F21" s="36">
        <f>PRODUCT(AA15)</f>
        <v>1</v>
      </c>
      <c r="G21" s="36">
        <f>PRODUCT(AB15)</f>
        <v>5</v>
      </c>
      <c r="H21" s="36">
        <f>PRODUCT(AC15)</f>
        <v>4</v>
      </c>
      <c r="I21" s="36">
        <f>PRODUCT(AD15)</f>
        <v>30</v>
      </c>
      <c r="J21" s="1"/>
      <c r="K21" s="92">
        <f>PRODUCT((F21+G21)/E21)</f>
        <v>0.54545454545454541</v>
      </c>
      <c r="L21" s="92">
        <f>PRODUCT(H21/E21)</f>
        <v>0.36363636363636365</v>
      </c>
      <c r="M21" s="92">
        <f>PRODUCT(I21/E21)</f>
        <v>2.7272727272727271</v>
      </c>
      <c r="N21" s="72">
        <v>0.46870000000000001</v>
      </c>
      <c r="O21" s="28">
        <f>PRODUCT(I21/N21)</f>
        <v>64.006827394922126</v>
      </c>
      <c r="P21" s="64" t="s">
        <v>23</v>
      </c>
      <c r="Q21" s="65"/>
      <c r="R21" s="65"/>
      <c r="S21" s="66" t="s">
        <v>62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7" t="s">
        <v>63</v>
      </c>
      <c r="AE21" s="66"/>
      <c r="AF21" s="66" t="s">
        <v>64</v>
      </c>
      <c r="AG21" s="66"/>
      <c r="AH21" s="66"/>
      <c r="AI21" s="67"/>
      <c r="AJ21" s="66"/>
      <c r="AK21" s="68"/>
      <c r="AL21" s="26"/>
      <c r="AM21" s="11"/>
      <c r="AN21" s="11"/>
      <c r="AO21" s="11"/>
      <c r="AP21" s="11"/>
      <c r="AQ21" s="10"/>
    </row>
    <row r="22" spans="1:43" ht="15" customHeight="1" x14ac:dyDescent="0.2">
      <c r="A22" s="1"/>
      <c r="B22" s="73" t="s">
        <v>20</v>
      </c>
      <c r="C22" s="74"/>
      <c r="D22" s="75"/>
      <c r="E22" s="21">
        <f>SUM(E19:E21)</f>
        <v>236</v>
      </c>
      <c r="F22" s="21">
        <f>SUM(F19:F21)</f>
        <v>13</v>
      </c>
      <c r="G22" s="21">
        <f>SUM(G19:G21)</f>
        <v>174</v>
      </c>
      <c r="H22" s="21">
        <f>SUM(H19:H21)</f>
        <v>97</v>
      </c>
      <c r="I22" s="21">
        <f>SUM(I19:I21)</f>
        <v>654</v>
      </c>
      <c r="J22" s="1"/>
      <c r="K22" s="76">
        <f>PRODUCT((F22+G22)/E22)</f>
        <v>0.7923728813559322</v>
      </c>
      <c r="L22" s="76">
        <f>PRODUCT(H22/E22)</f>
        <v>0.41101694915254239</v>
      </c>
      <c r="M22" s="76">
        <f>PRODUCT(I22/E22)</f>
        <v>2.7711864406779663</v>
      </c>
      <c r="N22" s="41">
        <f>PRODUCT(I22/O22)</f>
        <v>0.48423551387558922</v>
      </c>
      <c r="O22" s="28">
        <f>SUM(O19:O21)</f>
        <v>1350.5824774513069</v>
      </c>
      <c r="P22" s="77" t="s">
        <v>24</v>
      </c>
      <c r="Q22" s="78"/>
      <c r="R22" s="78"/>
      <c r="S22" s="79" t="s">
        <v>65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66</v>
      </c>
      <c r="AE22" s="79"/>
      <c r="AF22" s="79" t="s">
        <v>73</v>
      </c>
      <c r="AG22" s="79"/>
      <c r="AH22" s="79"/>
      <c r="AI22" s="80"/>
      <c r="AJ22" s="79"/>
      <c r="AK22" s="81"/>
      <c r="AL22" s="26"/>
      <c r="AM22" s="11"/>
      <c r="AN22" s="11"/>
      <c r="AO22" s="11"/>
      <c r="AP22" s="11"/>
      <c r="AQ22" s="10"/>
    </row>
    <row r="23" spans="1:43" s="83" customFormat="1" ht="15" customHeight="1" x14ac:dyDescent="0.25">
      <c r="A23" s="1"/>
      <c r="B23" s="45"/>
      <c r="C23" s="45"/>
      <c r="D23" s="45"/>
      <c r="E23" s="45"/>
      <c r="F23" s="45"/>
      <c r="G23" s="45"/>
      <c r="H23" s="45"/>
      <c r="I23" s="45"/>
      <c r="J23" s="1"/>
      <c r="K23" s="45"/>
      <c r="L23" s="45"/>
      <c r="M23" s="45"/>
      <c r="N23" s="44"/>
      <c r="O23" s="28"/>
      <c r="P23" s="1"/>
      <c r="Q23" s="47"/>
      <c r="R23" s="1"/>
      <c r="S23" s="1"/>
      <c r="T23" s="28"/>
      <c r="U23" s="28"/>
      <c r="V23" s="8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6"/>
      <c r="AM23" s="11"/>
      <c r="AN23" s="11"/>
      <c r="AO23" s="11"/>
      <c r="AP23" s="11"/>
      <c r="AQ23" s="10"/>
    </row>
    <row r="24" spans="1:43" s="83" customFormat="1" ht="15" customHeight="1" x14ac:dyDescent="0.25">
      <c r="A24" s="1"/>
      <c r="B24" s="1" t="s">
        <v>68</v>
      </c>
      <c r="C24" s="1"/>
      <c r="D24" s="1" t="s">
        <v>69</v>
      </c>
      <c r="E24" s="1"/>
      <c r="F24" s="1"/>
      <c r="G24" s="1"/>
      <c r="H24" s="1"/>
      <c r="I24" s="1"/>
      <c r="J24" s="1"/>
      <c r="K24" s="1"/>
      <c r="L24" s="1"/>
      <c r="M24" s="1"/>
      <c r="N24" s="47"/>
      <c r="O24" s="28"/>
      <c r="P24" s="1"/>
      <c r="Q24" s="47"/>
      <c r="R24" s="1"/>
      <c r="S24" s="1"/>
      <c r="T24" s="28"/>
      <c r="U24" s="28"/>
      <c r="V24" s="8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8"/>
      <c r="AL24" s="26"/>
      <c r="AM24" s="11"/>
      <c r="AN24" s="11"/>
      <c r="AO24" s="11"/>
      <c r="AP24" s="11"/>
      <c r="AQ24" s="10"/>
    </row>
    <row r="25" spans="1:43" ht="15" customHeight="1" x14ac:dyDescent="0.25">
      <c r="A25" s="1"/>
      <c r="B25" s="1"/>
      <c r="C25" s="1"/>
      <c r="D25" s="1" t="s">
        <v>70</v>
      </c>
      <c r="E25" s="1"/>
      <c r="F25" s="1"/>
      <c r="G25" s="1"/>
      <c r="H25" s="1"/>
      <c r="I25" s="1"/>
      <c r="J25" s="1"/>
      <c r="K25" s="1"/>
      <c r="L25" s="1"/>
      <c r="M25" s="1"/>
      <c r="N25" s="47"/>
      <c r="O25" s="28"/>
      <c r="P25" s="1"/>
      <c r="Q25" s="47"/>
      <c r="R25" s="1"/>
      <c r="S25" s="1"/>
      <c r="T25" s="28"/>
      <c r="U25" s="28"/>
      <c r="V25" s="8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8"/>
      <c r="AL25" s="10"/>
      <c r="AM25" s="11"/>
      <c r="AN25" s="11"/>
      <c r="AO25" s="11"/>
      <c r="AP25" s="11"/>
      <c r="AQ25" s="10"/>
    </row>
    <row r="26" spans="1:43" ht="15" customHeight="1" x14ac:dyDescent="0.25">
      <c r="A26" s="1"/>
      <c r="B26" s="1"/>
      <c r="C26" s="1"/>
      <c r="D26" s="1" t="s">
        <v>71</v>
      </c>
      <c r="E26" s="1"/>
      <c r="F26" s="1"/>
      <c r="G26" s="1"/>
      <c r="H26" s="1"/>
      <c r="I26" s="1"/>
      <c r="J26" s="1"/>
      <c r="K26" s="1"/>
      <c r="L26" s="1"/>
      <c r="M26" s="1"/>
      <c r="N26" s="28"/>
      <c r="O26" s="28"/>
      <c r="P26" s="1"/>
      <c r="Q26" s="47"/>
      <c r="R26" s="1"/>
      <c r="S26" s="1"/>
      <c r="T26" s="28"/>
      <c r="U26" s="28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8"/>
      <c r="AL26" s="26"/>
      <c r="AM26" s="11"/>
      <c r="AN26" s="11"/>
      <c r="AO26" s="11"/>
      <c r="AP26" s="11"/>
      <c r="AQ26" s="10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7"/>
      <c r="O27" s="28"/>
      <c r="P27" s="1"/>
      <c r="Q27" s="47"/>
      <c r="R27" s="1"/>
      <c r="S27" s="1"/>
      <c r="T27" s="28"/>
      <c r="U27" s="1"/>
      <c r="V27" s="47"/>
      <c r="W27" s="1"/>
      <c r="X27" s="1"/>
      <c r="Y27" s="28"/>
      <c r="Z27" s="28"/>
      <c r="AA27" s="82"/>
      <c r="AB27" s="1"/>
      <c r="AC27" s="1"/>
      <c r="AD27" s="1"/>
      <c r="AE27" s="1"/>
      <c r="AF27" s="1"/>
      <c r="AG27" s="1"/>
      <c r="AH27" s="1"/>
      <c r="AI27" s="1"/>
      <c r="AJ27" s="1"/>
      <c r="AK27" s="48"/>
      <c r="AL27" s="10"/>
      <c r="AM27" s="11"/>
      <c r="AN27" s="11"/>
      <c r="AO27" s="11"/>
      <c r="AP27" s="11"/>
      <c r="AQ27" s="10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7"/>
      <c r="O28" s="28"/>
      <c r="P28" s="1"/>
      <c r="Q28" s="47"/>
      <c r="R28" s="1"/>
      <c r="S28" s="1"/>
      <c r="T28" s="28"/>
      <c r="U28" s="1"/>
      <c r="V28" s="47"/>
      <c r="W28" s="1"/>
      <c r="X28" s="1"/>
      <c r="Y28" s="28"/>
      <c r="Z28" s="28"/>
      <c r="AA28" s="82"/>
      <c r="AB28" s="1"/>
      <c r="AC28" s="1"/>
      <c r="AD28" s="1"/>
      <c r="AE28" s="1"/>
      <c r="AF28" s="1"/>
      <c r="AG28" s="1"/>
      <c r="AH28" s="1"/>
      <c r="AI28" s="1"/>
      <c r="AJ28" s="1"/>
      <c r="AK28" s="48"/>
      <c r="AL28" s="10"/>
      <c r="AM28" s="11"/>
      <c r="AN28" s="11"/>
      <c r="AO28" s="11"/>
      <c r="AP28" s="11"/>
      <c r="AQ28" s="10"/>
    </row>
    <row r="29" spans="1:43" ht="15" customHeight="1" x14ac:dyDescent="0.25">
      <c r="A29" s="1"/>
      <c r="B29" s="1"/>
      <c r="C29" s="10"/>
      <c r="D29" s="10"/>
      <c r="E29" s="1"/>
      <c r="F29" s="1"/>
      <c r="G29" s="1"/>
      <c r="H29" s="1"/>
      <c r="I29" s="1"/>
      <c r="J29" s="1"/>
      <c r="K29" s="1"/>
      <c r="L29" s="1"/>
      <c r="M29" s="84"/>
      <c r="N29" s="84"/>
      <c r="O29" s="28"/>
      <c r="P29" s="28"/>
      <c r="Q29" s="28"/>
      <c r="R29" s="28"/>
      <c r="S29" s="28"/>
      <c r="T29" s="28"/>
      <c r="U29" s="1"/>
      <c r="V29" s="47"/>
      <c r="W29" s="1"/>
      <c r="X29" s="28"/>
      <c r="Y29" s="28"/>
      <c r="Z29" s="28"/>
      <c r="AA29" s="28"/>
      <c r="AB29" s="1"/>
      <c r="AC29" s="1"/>
      <c r="AD29" s="1"/>
      <c r="AE29" s="1"/>
      <c r="AF29" s="1"/>
      <c r="AG29" s="1"/>
      <c r="AH29" s="1"/>
      <c r="AI29" s="1"/>
      <c r="AJ29" s="1"/>
      <c r="AK29" s="48"/>
      <c r="AL29" s="10"/>
      <c r="AM29" s="11"/>
      <c r="AN29" s="11"/>
      <c r="AO29" s="11"/>
      <c r="AP29" s="11"/>
      <c r="AQ29" s="10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8"/>
      <c r="P30" s="28"/>
      <c r="Q30" s="28"/>
      <c r="R30" s="28"/>
      <c r="S30" s="28"/>
      <c r="T30" s="28"/>
      <c r="U30" s="1"/>
      <c r="V30" s="47"/>
      <c r="W30" s="1"/>
      <c r="X30" s="1"/>
      <c r="Y30" s="28"/>
      <c r="Z30" s="28"/>
      <c r="AA30" s="82"/>
      <c r="AB30" s="1"/>
      <c r="AC30" s="1"/>
      <c r="AD30" s="1"/>
      <c r="AE30" s="1"/>
      <c r="AF30" s="1"/>
      <c r="AG30" s="1"/>
      <c r="AH30" s="1"/>
      <c r="AI30" s="1"/>
      <c r="AJ30" s="1"/>
      <c r="AK30" s="48"/>
      <c r="AL30" s="10"/>
      <c r="AM30" s="11"/>
      <c r="AN30" s="11"/>
      <c r="AO30" s="11"/>
      <c r="AP30" s="11"/>
      <c r="AQ30" s="83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8"/>
      <c r="P31" s="28"/>
      <c r="Q31" s="28"/>
      <c r="R31" s="28"/>
      <c r="S31" s="28"/>
      <c r="T31" s="28"/>
      <c r="U31" s="1"/>
      <c r="V31" s="47"/>
      <c r="W31" s="1"/>
      <c r="X31" s="1"/>
      <c r="Y31" s="28"/>
      <c r="Z31" s="28"/>
      <c r="AA31" s="82"/>
      <c r="AB31" s="82"/>
      <c r="AC31" s="28"/>
      <c r="AD31" s="28"/>
      <c r="AE31" s="28"/>
      <c r="AF31" s="28"/>
      <c r="AG31" s="28"/>
      <c r="AH31" s="28"/>
      <c r="AI31" s="28"/>
      <c r="AJ31" s="28"/>
      <c r="AK31" s="28"/>
      <c r="AL31" s="10"/>
      <c r="AM31" s="11"/>
      <c r="AN31" s="11"/>
      <c r="AO31" s="11"/>
      <c r="AP31" s="11"/>
      <c r="AQ31" s="83"/>
    </row>
    <row r="32" spans="1:43" ht="15" customHeight="1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8"/>
      <c r="P32" s="28"/>
      <c r="Q32" s="28"/>
      <c r="R32" s="28"/>
      <c r="S32" s="28"/>
      <c r="T32" s="28"/>
      <c r="U32" s="1"/>
      <c r="V32" s="47"/>
      <c r="W32" s="1"/>
      <c r="X32" s="1"/>
      <c r="Y32" s="28"/>
      <c r="Z32" s="28"/>
      <c r="AA32" s="82"/>
      <c r="AB32" s="82"/>
      <c r="AC32" s="28"/>
      <c r="AD32" s="28"/>
      <c r="AE32" s="28"/>
      <c r="AF32" s="28"/>
      <c r="AG32" s="28"/>
      <c r="AH32" s="28"/>
      <c r="AI32" s="28"/>
      <c r="AJ32" s="28"/>
      <c r="AK32" s="28"/>
      <c r="AL32" s="10"/>
      <c r="AM32" s="11"/>
    </row>
    <row r="33" spans="1:39" ht="15" customHeight="1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8"/>
      <c r="P33" s="28"/>
      <c r="Q33" s="28"/>
      <c r="R33" s="28"/>
      <c r="S33" s="28"/>
      <c r="T33" s="28"/>
      <c r="U33" s="1"/>
      <c r="V33" s="47"/>
      <c r="W33" s="1"/>
      <c r="X33" s="1"/>
      <c r="Y33" s="28"/>
      <c r="Z33" s="28"/>
      <c r="AA33" s="82"/>
      <c r="AB33" s="82"/>
      <c r="AC33" s="28"/>
      <c r="AD33" s="28"/>
      <c r="AE33" s="28"/>
      <c r="AF33" s="28"/>
      <c r="AG33" s="28"/>
      <c r="AH33" s="28"/>
      <c r="AI33" s="28"/>
      <c r="AJ33" s="28"/>
      <c r="AK33" s="28"/>
      <c r="AL33" s="10"/>
      <c r="AM33" s="11"/>
    </row>
    <row r="34" spans="1:39" ht="15" customHeight="1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/>
      <c r="O34" s="28"/>
      <c r="P34" s="28"/>
      <c r="Q34" s="28"/>
      <c r="R34" s="28"/>
      <c r="S34" s="28"/>
      <c r="T34" s="28"/>
      <c r="U34" s="1"/>
      <c r="V34" s="47"/>
      <c r="W34" s="1"/>
      <c r="X34" s="1"/>
      <c r="Y34" s="28"/>
      <c r="Z34" s="28"/>
      <c r="AA34" s="82"/>
      <c r="AB34" s="1"/>
      <c r="AC34" s="1"/>
      <c r="AD34" s="1"/>
      <c r="AE34" s="1"/>
      <c r="AF34" s="1"/>
      <c r="AG34" s="1"/>
      <c r="AH34" s="1"/>
      <c r="AI34" s="1"/>
      <c r="AJ34" s="1"/>
      <c r="AK34" s="48"/>
      <c r="AL34" s="10"/>
      <c r="AM34" s="11"/>
    </row>
    <row r="35" spans="1:39" ht="15" customHeight="1" x14ac:dyDescent="0.25">
      <c r="A35" s="85"/>
      <c r="B35" s="1"/>
      <c r="C35" s="10"/>
      <c r="D35" s="10"/>
      <c r="E35" s="1"/>
      <c r="F35" s="1"/>
      <c r="G35" s="1"/>
      <c r="H35" s="1"/>
      <c r="I35" s="1"/>
      <c r="J35" s="1"/>
      <c r="K35" s="1"/>
      <c r="L35" s="1"/>
      <c r="M35" s="84"/>
      <c r="N35" s="44"/>
      <c r="O35" s="28"/>
      <c r="P35" s="28"/>
      <c r="Q35" s="28"/>
      <c r="R35" s="28"/>
      <c r="S35" s="28"/>
      <c r="T35" s="28"/>
      <c r="U35" s="1"/>
      <c r="V35" s="47"/>
      <c r="W35" s="1"/>
      <c r="X35" s="28"/>
      <c r="Y35" s="28"/>
      <c r="Z35" s="28"/>
      <c r="AA35" s="28"/>
      <c r="AB35" s="1"/>
      <c r="AC35" s="1"/>
      <c r="AD35" s="1"/>
      <c r="AE35" s="1"/>
      <c r="AF35" s="1"/>
      <c r="AG35" s="1"/>
      <c r="AH35" s="1"/>
      <c r="AI35" s="1"/>
      <c r="AJ35" s="1"/>
      <c r="AK35" s="48"/>
      <c r="AL35" s="10"/>
      <c r="AM35" s="11"/>
    </row>
    <row r="36" spans="1:39" ht="15" customHeight="1" x14ac:dyDescent="0.25">
      <c r="A36" s="8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8"/>
      <c r="P36" s="28"/>
      <c r="Q36" s="28"/>
      <c r="R36" s="28"/>
      <c r="S36" s="28"/>
      <c r="T36" s="28"/>
      <c r="U36" s="1"/>
      <c r="V36" s="47"/>
      <c r="W36" s="1"/>
      <c r="X36" s="1"/>
      <c r="Y36" s="28"/>
      <c r="Z36" s="28"/>
      <c r="AA36" s="82"/>
      <c r="AB36" s="1"/>
      <c r="AC36" s="1"/>
      <c r="AD36" s="1"/>
      <c r="AE36" s="1"/>
      <c r="AF36" s="1"/>
      <c r="AG36" s="1"/>
      <c r="AH36" s="1"/>
      <c r="AI36" s="1"/>
      <c r="AJ36" s="1"/>
      <c r="AK36" s="48"/>
      <c r="AL36" s="10"/>
      <c r="AM36" s="11"/>
    </row>
    <row r="37" spans="1:39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/>
      <c r="O37" s="28"/>
      <c r="P37" s="28"/>
      <c r="Q37" s="28"/>
      <c r="R37" s="28"/>
      <c r="S37" s="28"/>
      <c r="T37" s="28"/>
      <c r="U37" s="1"/>
      <c r="V37" s="47"/>
      <c r="W37" s="1"/>
      <c r="X37" s="1"/>
      <c r="Y37" s="28"/>
      <c r="Z37" s="28"/>
      <c r="AA37" s="82"/>
      <c r="AB37" s="82"/>
      <c r="AC37" s="28"/>
      <c r="AD37" s="28"/>
      <c r="AE37" s="28"/>
      <c r="AF37" s="28"/>
      <c r="AG37" s="28"/>
      <c r="AH37" s="28"/>
      <c r="AI37" s="28"/>
      <c r="AJ37" s="28"/>
      <c r="AK37" s="28"/>
      <c r="AL37" s="10"/>
      <c r="AM37" s="11"/>
    </row>
    <row r="38" spans="1:39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/>
      <c r="O38" s="28"/>
      <c r="P38" s="28"/>
      <c r="Q38" s="28"/>
      <c r="R38" s="28"/>
      <c r="S38" s="28"/>
      <c r="T38" s="28"/>
      <c r="U38" s="1"/>
      <c r="V38" s="47"/>
      <c r="W38" s="1"/>
      <c r="X38" s="1"/>
      <c r="Y38" s="28"/>
      <c r="Z38" s="28"/>
      <c r="AA38" s="82"/>
      <c r="AB38" s="82"/>
      <c r="AC38" s="28"/>
      <c r="AD38" s="28"/>
      <c r="AE38" s="28"/>
      <c r="AF38" s="28"/>
      <c r="AG38" s="28"/>
      <c r="AH38" s="28"/>
      <c r="AI38" s="28"/>
      <c r="AJ38" s="28"/>
      <c r="AK38" s="28"/>
      <c r="AL38" s="10"/>
      <c r="AM38" s="11"/>
    </row>
    <row r="39" spans="1:39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8"/>
      <c r="P39" s="28"/>
      <c r="Q39" s="28"/>
      <c r="R39" s="28"/>
      <c r="S39" s="28"/>
      <c r="T39" s="28"/>
      <c r="U39" s="1"/>
      <c r="V39" s="47"/>
      <c r="W39" s="1"/>
      <c r="X39" s="1"/>
      <c r="Y39" s="28"/>
      <c r="Z39" s="28"/>
      <c r="AA39" s="82"/>
      <c r="AB39" s="82"/>
      <c r="AC39" s="28"/>
      <c r="AD39" s="28"/>
      <c r="AE39" s="28"/>
      <c r="AF39" s="28"/>
      <c r="AG39" s="28"/>
      <c r="AH39" s="28"/>
      <c r="AI39" s="28"/>
      <c r="AJ39" s="28"/>
      <c r="AK39" s="28"/>
      <c r="AL39" s="10"/>
      <c r="AM39" s="11"/>
    </row>
    <row r="40" spans="1:39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8"/>
      <c r="P40" s="28"/>
      <c r="Q40" s="28"/>
      <c r="R40" s="28"/>
      <c r="S40" s="28"/>
      <c r="T40" s="28"/>
      <c r="U40" s="1"/>
      <c r="V40" s="47"/>
      <c r="W40" s="1"/>
      <c r="X40" s="1"/>
      <c r="Y40" s="28"/>
      <c r="Z40" s="28"/>
      <c r="AA40" s="82"/>
      <c r="AB40" s="82"/>
      <c r="AC40" s="28"/>
      <c r="AD40" s="28"/>
      <c r="AE40" s="28"/>
      <c r="AF40" s="28"/>
      <c r="AG40" s="28"/>
      <c r="AH40" s="28"/>
      <c r="AI40" s="28"/>
      <c r="AJ40" s="28"/>
      <c r="AK40" s="28"/>
      <c r="AL40" s="10"/>
      <c r="AM40" s="11"/>
    </row>
    <row r="41" spans="1:39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8"/>
      <c r="P41" s="28"/>
      <c r="Q41" s="28"/>
      <c r="R41" s="28"/>
      <c r="S41" s="28"/>
      <c r="T41" s="28"/>
      <c r="U41" s="1"/>
      <c r="V41" s="47"/>
      <c r="W41" s="1"/>
      <c r="X41" s="1"/>
      <c r="Y41" s="28"/>
      <c r="Z41" s="28"/>
      <c r="AA41" s="82"/>
      <c r="AB41" s="82"/>
      <c r="AC41" s="28"/>
      <c r="AD41" s="28"/>
      <c r="AE41" s="28"/>
      <c r="AF41" s="28"/>
      <c r="AG41" s="28"/>
      <c r="AH41" s="28"/>
      <c r="AI41" s="28"/>
      <c r="AJ41" s="28"/>
      <c r="AK41" s="28"/>
      <c r="AL41" s="10"/>
      <c r="AM41" s="11"/>
    </row>
    <row r="42" spans="1:39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8"/>
      <c r="P42" s="28"/>
      <c r="Q42" s="28"/>
      <c r="R42" s="28"/>
      <c r="S42" s="28"/>
      <c r="T42" s="28"/>
      <c r="U42" s="1"/>
      <c r="V42" s="47"/>
      <c r="W42" s="1"/>
      <c r="X42" s="1"/>
      <c r="Y42" s="28"/>
      <c r="Z42" s="28"/>
      <c r="AA42" s="82"/>
      <c r="AB42" s="82"/>
      <c r="AC42" s="28"/>
      <c r="AD42" s="28"/>
      <c r="AE42" s="28"/>
      <c r="AF42" s="28"/>
      <c r="AG42" s="28"/>
      <c r="AH42" s="28"/>
      <c r="AI42" s="28"/>
      <c r="AJ42" s="28"/>
      <c r="AK42" s="28"/>
      <c r="AL42" s="10"/>
      <c r="AM42" s="11"/>
    </row>
    <row r="43" spans="1:39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8"/>
      <c r="P43" s="28"/>
      <c r="Q43" s="28"/>
      <c r="R43" s="28"/>
      <c r="S43" s="28"/>
      <c r="T43" s="28"/>
      <c r="U43" s="1"/>
      <c r="V43" s="47"/>
      <c r="W43" s="1"/>
      <c r="X43" s="1"/>
      <c r="Y43" s="28"/>
      <c r="Z43" s="28"/>
      <c r="AA43" s="82"/>
      <c r="AB43" s="82"/>
      <c r="AC43" s="28"/>
      <c r="AD43" s="28"/>
      <c r="AE43" s="28"/>
      <c r="AF43" s="28"/>
      <c r="AG43" s="28"/>
      <c r="AH43" s="28"/>
      <c r="AI43" s="28"/>
      <c r="AJ43" s="28"/>
      <c r="AK43" s="28"/>
      <c r="AL43" s="10"/>
      <c r="AM43" s="11"/>
    </row>
    <row r="44" spans="1:39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8"/>
      <c r="P44" s="28"/>
      <c r="Q44" s="28"/>
      <c r="R44" s="28"/>
      <c r="S44" s="28"/>
      <c r="T44" s="28"/>
      <c r="U44" s="1"/>
      <c r="V44" s="47"/>
      <c r="W44" s="1"/>
      <c r="X44" s="1"/>
      <c r="Y44" s="28"/>
      <c r="Z44" s="28"/>
      <c r="AA44" s="82"/>
      <c r="AB44" s="82"/>
      <c r="AC44" s="28"/>
      <c r="AD44" s="28"/>
      <c r="AE44" s="28"/>
      <c r="AF44" s="28"/>
      <c r="AG44" s="28"/>
      <c r="AH44" s="28"/>
      <c r="AI44" s="28"/>
      <c r="AJ44" s="28"/>
      <c r="AK44" s="28"/>
      <c r="AL44" s="10"/>
      <c r="AM44" s="11"/>
    </row>
    <row r="45" spans="1:39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86"/>
      <c r="M45" s="86"/>
      <c r="N45" s="86"/>
      <c r="O45" s="46"/>
      <c r="P45" s="28"/>
      <c r="Q45" s="28"/>
      <c r="R45" s="28"/>
      <c r="S45" s="28"/>
      <c r="T45" s="28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5"/>
      <c r="AL45" s="10"/>
      <c r="AM45" s="11"/>
    </row>
    <row r="46" spans="1:39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8"/>
      <c r="P46" s="28"/>
      <c r="Q46" s="28"/>
      <c r="R46" s="28"/>
      <c r="S46" s="28"/>
      <c r="T46" s="28"/>
      <c r="U46" s="1"/>
      <c r="V46" s="47"/>
      <c r="W46" s="1"/>
      <c r="X46" s="1"/>
      <c r="Y46" s="28"/>
      <c r="Z46" s="28"/>
      <c r="AA46" s="82"/>
      <c r="AB46" s="82"/>
      <c r="AC46" s="28"/>
      <c r="AD46" s="28"/>
      <c r="AE46" s="28"/>
      <c r="AF46" s="28"/>
      <c r="AG46" s="28"/>
      <c r="AH46" s="28"/>
      <c r="AI46" s="28"/>
      <c r="AJ46" s="28"/>
      <c r="AK46" s="28"/>
      <c r="AL46" s="10"/>
      <c r="AM46" s="11"/>
    </row>
    <row r="47" spans="1:39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86"/>
      <c r="M47" s="86"/>
      <c r="N47" s="86"/>
      <c r="O47" s="46"/>
      <c r="P47" s="28"/>
      <c r="Q47" s="28"/>
      <c r="R47" s="28"/>
      <c r="S47" s="28"/>
      <c r="T47" s="28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5"/>
      <c r="AL47" s="10"/>
      <c r="AM47" s="11"/>
    </row>
    <row r="48" spans="1:39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86"/>
      <c r="M48" s="86"/>
      <c r="N48" s="86"/>
      <c r="O48" s="46"/>
      <c r="P48" s="28"/>
      <c r="Q48" s="28"/>
      <c r="R48" s="28"/>
      <c r="S48" s="28"/>
      <c r="T48" s="28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5"/>
      <c r="AL48" s="10"/>
      <c r="AM48" s="11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86"/>
      <c r="M49" s="86"/>
      <c r="N49" s="86"/>
      <c r="O49" s="46"/>
      <c r="P49" s="28"/>
      <c r="Q49" s="28"/>
      <c r="R49" s="28"/>
      <c r="S49" s="28"/>
      <c r="T49" s="28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5"/>
      <c r="AL49" s="10"/>
      <c r="AM49" s="11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6"/>
      <c r="M50" s="86"/>
      <c r="N50" s="86"/>
      <c r="O50" s="46"/>
      <c r="P50" s="10"/>
      <c r="Q50" s="10"/>
      <c r="R50" s="10"/>
      <c r="S50" s="1"/>
      <c r="T50" s="28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5"/>
      <c r="AL50" s="10"/>
      <c r="AM50" s="11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6"/>
      <c r="M51" s="86"/>
      <c r="N51" s="86"/>
      <c r="O51" s="46"/>
      <c r="P51" s="10"/>
      <c r="Q51" s="10"/>
      <c r="R51" s="10"/>
      <c r="S51" s="1"/>
      <c r="T51" s="28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5"/>
      <c r="AL51" s="10"/>
      <c r="AM51" s="11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6"/>
      <c r="M52" s="86"/>
      <c r="N52" s="86"/>
      <c r="O52" s="46"/>
      <c r="P52" s="10"/>
      <c r="Q52" s="10"/>
      <c r="R52" s="10"/>
      <c r="S52" s="1"/>
      <c r="T52" s="28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5"/>
      <c r="AL52" s="10"/>
      <c r="AM52" s="11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6"/>
      <c r="M53" s="86"/>
      <c r="N53" s="86"/>
      <c r="O53" s="46"/>
      <c r="P53" s="10"/>
      <c r="Q53" s="10"/>
      <c r="R53" s="10"/>
      <c r="S53" s="1"/>
      <c r="T53" s="28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5"/>
      <c r="AL53" s="10"/>
      <c r="AM53" s="11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6"/>
      <c r="M54" s="86"/>
      <c r="N54" s="86"/>
      <c r="O54" s="46"/>
      <c r="P54" s="10"/>
      <c r="Q54" s="10"/>
      <c r="R54" s="10"/>
      <c r="S54" s="1"/>
      <c r="T54" s="28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5"/>
      <c r="AL54" s="10"/>
      <c r="AM54" s="11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6"/>
      <c r="M55" s="86"/>
      <c r="N55" s="86"/>
      <c r="O55" s="46"/>
      <c r="P55" s="10"/>
      <c r="Q55" s="10"/>
      <c r="R55" s="10"/>
      <c r="S55" s="1"/>
      <c r="T55" s="28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5"/>
      <c r="AL55" s="10"/>
      <c r="AM55" s="11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6"/>
      <c r="M56" s="86"/>
      <c r="N56" s="86"/>
      <c r="O56" s="46"/>
      <c r="P56" s="10"/>
      <c r="Q56" s="10"/>
      <c r="R56" s="10"/>
      <c r="S56" s="1"/>
      <c r="T56" s="28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5"/>
      <c r="AL56" s="10"/>
      <c r="AM56" s="11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6"/>
      <c r="M57" s="86"/>
      <c r="N57" s="86"/>
      <c r="O57" s="46"/>
      <c r="P57" s="10"/>
      <c r="Q57" s="10"/>
      <c r="R57" s="10"/>
      <c r="S57" s="1"/>
      <c r="T57" s="28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5"/>
      <c r="AL57" s="10"/>
      <c r="AM57" s="11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6"/>
      <c r="M58" s="86"/>
      <c r="N58" s="86"/>
      <c r="O58" s="46"/>
      <c r="P58" s="10"/>
      <c r="Q58" s="10"/>
      <c r="R58" s="10"/>
      <c r="S58" s="1"/>
      <c r="T58" s="28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5"/>
      <c r="AL58" s="10"/>
      <c r="AM58" s="11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6"/>
      <c r="M59" s="86"/>
      <c r="N59" s="86"/>
      <c r="O59" s="46"/>
      <c r="P59" s="10"/>
      <c r="Q59" s="10"/>
      <c r="R59" s="10"/>
      <c r="S59" s="1"/>
      <c r="T59" s="28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5"/>
      <c r="AL59" s="10"/>
      <c r="AM59" s="11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6"/>
      <c r="M60" s="86"/>
      <c r="N60" s="86"/>
      <c r="O60" s="46"/>
      <c r="P60" s="10"/>
      <c r="Q60" s="10"/>
      <c r="R60" s="10"/>
      <c r="S60" s="1"/>
      <c r="T60" s="28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5"/>
      <c r="AL60" s="10"/>
      <c r="AM60" s="11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6"/>
      <c r="M61" s="86"/>
      <c r="N61" s="86"/>
      <c r="O61" s="46"/>
      <c r="P61" s="10"/>
      <c r="Q61" s="10"/>
      <c r="R61" s="10"/>
      <c r="S61" s="1"/>
      <c r="T61" s="28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5"/>
      <c r="AL61" s="10"/>
      <c r="AM61" s="11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6"/>
      <c r="M62" s="86"/>
      <c r="N62" s="86"/>
      <c r="O62" s="46"/>
      <c r="P62" s="10"/>
      <c r="Q62" s="10"/>
      <c r="R62" s="10"/>
      <c r="S62" s="1"/>
      <c r="T62" s="28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5"/>
      <c r="AL62" s="10"/>
      <c r="AM62" s="11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6"/>
      <c r="M63" s="86"/>
      <c r="N63" s="86"/>
      <c r="O63" s="46"/>
      <c r="P63" s="10"/>
      <c r="Q63" s="10"/>
      <c r="R63" s="10"/>
      <c r="S63" s="1"/>
      <c r="T63" s="28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5"/>
      <c r="AL63" s="10"/>
      <c r="AM63" s="11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6"/>
      <c r="M64" s="86"/>
      <c r="N64" s="86"/>
      <c r="O64" s="46"/>
      <c r="P64" s="10"/>
      <c r="Q64" s="10"/>
      <c r="R64" s="10"/>
      <c r="S64" s="1"/>
      <c r="T64" s="28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5"/>
      <c r="AL64" s="10"/>
      <c r="AM64" s="11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6"/>
      <c r="M65" s="86"/>
      <c r="N65" s="86"/>
      <c r="O65" s="46"/>
      <c r="P65" s="10"/>
      <c r="Q65" s="10"/>
      <c r="R65" s="10"/>
      <c r="S65" s="1"/>
      <c r="T65" s="28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5"/>
      <c r="AL65" s="10"/>
      <c r="AM65" s="11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6"/>
      <c r="M66" s="86"/>
      <c r="N66" s="86"/>
      <c r="O66" s="46"/>
      <c r="P66" s="10"/>
      <c r="Q66" s="10"/>
      <c r="R66" s="10"/>
      <c r="S66" s="1"/>
      <c r="T66" s="28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5"/>
      <c r="AL66" s="10"/>
      <c r="AM66" s="11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6"/>
      <c r="M67" s="86"/>
      <c r="N67" s="86"/>
      <c r="O67" s="46"/>
      <c r="P67" s="10"/>
      <c r="Q67" s="10"/>
      <c r="R67" s="10"/>
      <c r="S67" s="1"/>
      <c r="T67" s="28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5"/>
      <c r="AL67" s="10"/>
      <c r="AM67" s="11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6"/>
      <c r="M68" s="86"/>
      <c r="N68" s="86"/>
      <c r="O68" s="46"/>
      <c r="P68" s="10"/>
      <c r="Q68" s="10"/>
      <c r="R68" s="10"/>
      <c r="S68" s="1"/>
      <c r="T68" s="28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5"/>
      <c r="AL68" s="10"/>
      <c r="AM68" s="11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6"/>
      <c r="M69" s="86"/>
      <c r="N69" s="86"/>
      <c r="O69" s="46"/>
      <c r="P69" s="10"/>
      <c r="Q69" s="10"/>
      <c r="R69" s="10"/>
      <c r="S69" s="1"/>
      <c r="T69" s="28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5"/>
      <c r="AL69" s="10"/>
      <c r="AM69" s="11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6"/>
      <c r="M70" s="86"/>
      <c r="N70" s="86"/>
      <c r="O70" s="46"/>
      <c r="P70" s="10"/>
      <c r="Q70" s="10"/>
      <c r="R70" s="10"/>
      <c r="S70" s="1"/>
      <c r="T70" s="28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5"/>
      <c r="AL70" s="10"/>
      <c r="AM70" s="11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6"/>
      <c r="M71" s="86"/>
      <c r="N71" s="86"/>
      <c r="O71" s="46"/>
      <c r="P71" s="10"/>
      <c r="Q71" s="10"/>
      <c r="R71" s="10"/>
      <c r="S71" s="1"/>
      <c r="T71" s="28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5"/>
      <c r="AL71" s="10"/>
      <c r="AM71" s="11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6"/>
      <c r="M72" s="86"/>
      <c r="N72" s="86"/>
      <c r="O72" s="46"/>
      <c r="P72" s="10"/>
      <c r="Q72" s="10"/>
      <c r="R72" s="10"/>
      <c r="S72" s="1"/>
      <c r="T72" s="28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5"/>
      <c r="AL72" s="10"/>
      <c r="AM72" s="11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6"/>
      <c r="M73" s="86"/>
      <c r="N73" s="86"/>
      <c r="O73" s="46"/>
      <c r="P73" s="10"/>
      <c r="Q73" s="10"/>
      <c r="R73" s="10"/>
      <c r="S73" s="1"/>
      <c r="T73" s="28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5"/>
      <c r="AL73" s="10"/>
      <c r="AM73" s="11"/>
    </row>
    <row r="74" spans="2:39" ht="15" customHeight="1" x14ac:dyDescent="0.25">
      <c r="P74" s="10"/>
      <c r="Q74" s="10"/>
      <c r="R74" s="10"/>
      <c r="S74" s="1"/>
      <c r="T74" s="28"/>
    </row>
    <row r="75" spans="2:39" ht="15" customHeight="1" x14ac:dyDescent="0.25">
      <c r="P75" s="10"/>
      <c r="Q75" s="10"/>
      <c r="R75" s="10"/>
      <c r="S75" s="1"/>
      <c r="T75" s="28"/>
    </row>
    <row r="76" spans="2:39" ht="15" customHeight="1" x14ac:dyDescent="0.25">
      <c r="P76" s="10"/>
      <c r="Q76" s="10"/>
      <c r="R76" s="10"/>
      <c r="S76" s="1"/>
      <c r="T76" s="28"/>
    </row>
    <row r="77" spans="2:39" ht="15" customHeight="1" x14ac:dyDescent="0.25">
      <c r="P77" s="10"/>
      <c r="Q77" s="10"/>
      <c r="R77" s="10"/>
      <c r="S77" s="1"/>
      <c r="T77" s="28"/>
    </row>
    <row r="78" spans="2:39" ht="15" customHeight="1" x14ac:dyDescent="0.25">
      <c r="P78" s="10"/>
      <c r="Q78" s="10"/>
      <c r="R78" s="10"/>
      <c r="S78" s="1"/>
      <c r="T78" s="28"/>
    </row>
    <row r="79" spans="2:39" ht="15" customHeight="1" x14ac:dyDescent="0.25">
      <c r="P79" s="10"/>
      <c r="Q79" s="10"/>
      <c r="R79" s="10"/>
      <c r="S79" s="1"/>
      <c r="T79" s="28"/>
    </row>
    <row r="80" spans="2:39" ht="15" customHeight="1" x14ac:dyDescent="0.25">
      <c r="P80" s="10"/>
      <c r="Q80" s="10"/>
      <c r="R80" s="10"/>
    </row>
    <row r="81" spans="16:20" ht="15" customHeight="1" x14ac:dyDescent="0.25">
      <c r="P81" s="10"/>
      <c r="Q81" s="10"/>
      <c r="R81" s="10"/>
    </row>
    <row r="82" spans="16:20" ht="15" customHeight="1" x14ac:dyDescent="0.25">
      <c r="P82" s="10"/>
      <c r="Q82" s="10"/>
      <c r="R82" s="10"/>
      <c r="S82" s="1"/>
      <c r="T82" s="28"/>
    </row>
    <row r="83" spans="16:20" ht="15" customHeight="1" x14ac:dyDescent="0.25">
      <c r="P83" s="10"/>
      <c r="Q83" s="10"/>
      <c r="R83" s="10"/>
      <c r="S83" s="1"/>
      <c r="T83" s="2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2019-01-28T08:14:22Z</dcterms:modified>
</cp:coreProperties>
</file>