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13" i="1" l="1"/>
  <c r="O12" i="1" l="1"/>
  <c r="O11" i="1"/>
  <c r="O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O19" i="1" l="1"/>
  <c r="G26" i="1"/>
  <c r="E26" i="1"/>
  <c r="K24" i="1"/>
  <c r="D20" i="1"/>
  <c r="L24" i="1"/>
  <c r="M23" i="1"/>
  <c r="I26" i="1"/>
  <c r="O23" i="1"/>
  <c r="O26" i="1" s="1"/>
  <c r="N19" i="1"/>
  <c r="N23" i="1" s="1"/>
  <c r="F26" i="1"/>
  <c r="K23" i="1"/>
  <c r="H26" i="1"/>
  <c r="L26" i="1" s="1"/>
  <c r="L23" i="1"/>
  <c r="M24" i="1"/>
  <c r="N24" i="1"/>
  <c r="K26" i="1" l="1"/>
  <c r="M26" i="1"/>
  <c r="N26" i="1"/>
</calcChain>
</file>

<file path=xl/sharedStrings.xml><?xml version="1.0" encoding="utf-8"?>
<sst xmlns="http://schemas.openxmlformats.org/spreadsheetml/2006/main" count="155" uniqueCount="96">
  <si>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</si>
  <si>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</si>
  <si>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</si>
  <si>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</si>
  <si>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</si>
  <si>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</si>
  <si>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</si>
  <si>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</si>
  <si>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</si>
  <si>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</si>
  <si>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</si>
  <si>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</si>
  <si>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</si>
  <si>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</si>
  <si>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</si>
  <si>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</si>
  <si>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</si>
  <si>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</si>
  <si>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</si>
  <si>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</si>
  <si>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</si>
  <si>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</si>
  <si>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</si>
  <si>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</si>
  <si>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</si>
  <si>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</si>
  <si>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</si>
  <si>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</si>
  <si>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</si>
  <si>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</si>
  <si>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</si>
  <si>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</si>
  <si>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</si>
  <si>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</si>
  <si>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</si>
  <si>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</si>
  <si>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</si>
  <si>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Essi Pehrman</t>
  </si>
  <si>
    <t>Pesä Ysit</t>
  </si>
  <si>
    <t>suomensarja</t>
  </si>
  <si>
    <t>ykköspesis</t>
  </si>
  <si>
    <t>HP</t>
  </si>
  <si>
    <t>12.06. 2011  Pesä Ysit - PeTo-Jussit  2-0  (11-4, 9-2)</t>
  </si>
  <si>
    <t xml:space="preserve">  16 v   8 kk 13 pv</t>
  </si>
  <si>
    <t>4.</t>
  </si>
  <si>
    <t>30.9.1994   Hamina</t>
  </si>
  <si>
    <t>Seurat</t>
  </si>
  <si>
    <t>HP = Haminan Palloilijat  (1928),  kasvattajaseura</t>
  </si>
  <si>
    <t>Pesä Ysit = Pesä Ysit, Lappeenranta  (1976)</t>
  </si>
  <si>
    <t>HP  2</t>
  </si>
  <si>
    <t>Pesä Ysit  2</t>
  </si>
  <si>
    <t>5.</t>
  </si>
  <si>
    <t>23.05. 2012  YPJ - Pesä Ysit  0-2  (2-10, 0-5)</t>
  </si>
  <si>
    <t>2.  ottelu</t>
  </si>
  <si>
    <t xml:space="preserve">  17 v   7 kk 23 pv</t>
  </si>
  <si>
    <t>9.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</si>
  <si>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</si>
  <si>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</si>
  <si>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</si>
  <si>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</si>
  <si>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</si>
  <si>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</si>
  <si>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</si>
  <si>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</si>
  <si>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</si>
  <si>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</si>
  <si>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</si>
  <si>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</si>
  <si>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</si>
  <si>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</si>
  <si>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2011  Kouvola</t>
  </si>
  <si>
    <t>Itä</t>
  </si>
  <si>
    <t>s</t>
  </si>
  <si>
    <t>Jukka Mäkinen</t>
  </si>
  <si>
    <t>21.07. 2012  Sotkamo</t>
  </si>
  <si>
    <t>jok</t>
  </si>
  <si>
    <t>II p</t>
  </si>
  <si>
    <t>Marko Haverinen</t>
  </si>
  <si>
    <t>8.</t>
  </si>
  <si>
    <t>85.  ottelu</t>
  </si>
  <si>
    <t>15.05. 2016  Pesä Ysit - Virkiä  2-1  (5-4, 0-10, 2-1)</t>
  </si>
  <si>
    <t xml:space="preserve">  21 v   7 kk 15 pv</t>
  </si>
  <si>
    <t xml:space="preserve">  0-2  (0-5, 6-14)</t>
  </si>
  <si>
    <t>0/2</t>
  </si>
  <si>
    <t>0/1</t>
  </si>
  <si>
    <t xml:space="preserve">  0-2  (2-8, 2-4)</t>
  </si>
  <si>
    <t>4/5</t>
  </si>
  <si>
    <t>3/4</t>
  </si>
  <si>
    <t>1/1</t>
  </si>
  <si>
    <t>4/7</t>
  </si>
  <si>
    <t>3/5</t>
  </si>
  <si>
    <t>L+T</t>
  </si>
  <si>
    <t xml:space="preserve">Lyöty </t>
  </si>
  <si>
    <t xml:space="preserve">Tuotu </t>
  </si>
  <si>
    <t>Manse PP</t>
  </si>
  <si>
    <t>Manse PP = Manse PP Edustus, Tampere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</si>
</sst>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12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2" customWidth="1"/>
    <col min="4" max="4" width="12.2851562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5703125" style="83" customWidth="1"/>
    <col min="16" max="19" width="5.7109375" style="83" customWidth="1"/>
    <col min="20" max="20" width="0.7109375" style="83" customWidth="1"/>
    <col min="21" max="28" width="5.7109375" style="83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5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2007</v>
      </c>
      <c r="C4" s="26"/>
      <c r="D4" s="27" t="s">
        <v>49</v>
      </c>
      <c r="E4" s="26"/>
      <c r="F4" s="28" t="s">
        <v>39</v>
      </c>
      <c r="G4" s="26"/>
      <c r="H4" s="26"/>
      <c r="I4" s="26"/>
      <c r="J4" s="26"/>
      <c r="K4" s="26"/>
      <c r="L4" s="26"/>
      <c r="M4" s="26"/>
      <c r="N4" s="29"/>
      <c r="O4" s="30"/>
      <c r="P4" s="18"/>
      <c r="Q4" s="18"/>
      <c r="R4" s="18"/>
      <c r="S4" s="18"/>
      <c r="T4" s="46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34">
        <v>2008</v>
      </c>
      <c r="C5" s="34"/>
      <c r="D5" s="35" t="s">
        <v>41</v>
      </c>
      <c r="E5" s="34"/>
      <c r="F5" s="36" t="s">
        <v>40</v>
      </c>
      <c r="G5" s="85"/>
      <c r="H5" s="84"/>
      <c r="I5" s="34"/>
      <c r="J5" s="34"/>
      <c r="K5" s="34"/>
      <c r="L5" s="34"/>
      <c r="M5" s="34"/>
      <c r="N5" s="37"/>
      <c r="O5" s="30"/>
      <c r="P5" s="18"/>
      <c r="Q5" s="18"/>
      <c r="R5" s="18"/>
      <c r="S5" s="18"/>
      <c r="T5" s="46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34">
        <v>2009</v>
      </c>
      <c r="C6" s="34"/>
      <c r="D6" s="35" t="s">
        <v>41</v>
      </c>
      <c r="E6" s="34"/>
      <c r="F6" s="36" t="s">
        <v>40</v>
      </c>
      <c r="G6" s="85"/>
      <c r="H6" s="84"/>
      <c r="I6" s="34"/>
      <c r="J6" s="34"/>
      <c r="K6" s="34"/>
      <c r="L6" s="34"/>
      <c r="M6" s="34"/>
      <c r="N6" s="37"/>
      <c r="O6" s="30"/>
      <c r="P6" s="18"/>
      <c r="Q6" s="18"/>
      <c r="R6" s="18"/>
      <c r="S6" s="18"/>
      <c r="T6" s="46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34">
        <v>2010</v>
      </c>
      <c r="C7" s="34"/>
      <c r="D7" s="35" t="s">
        <v>41</v>
      </c>
      <c r="E7" s="34"/>
      <c r="F7" s="36" t="s">
        <v>40</v>
      </c>
      <c r="G7" s="85"/>
      <c r="H7" s="84"/>
      <c r="I7" s="34"/>
      <c r="J7" s="34"/>
      <c r="K7" s="34"/>
      <c r="L7" s="34"/>
      <c r="M7" s="34"/>
      <c r="N7" s="37"/>
      <c r="O7" s="30"/>
      <c r="P7" s="18"/>
      <c r="Q7" s="18"/>
      <c r="R7" s="18"/>
      <c r="S7" s="18"/>
      <c r="T7" s="46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34">
        <v>2011</v>
      </c>
      <c r="C8" s="34"/>
      <c r="D8" s="35" t="s">
        <v>50</v>
      </c>
      <c r="E8" s="34"/>
      <c r="F8" s="36" t="s">
        <v>40</v>
      </c>
      <c r="G8" s="85"/>
      <c r="H8" s="84"/>
      <c r="I8" s="34"/>
      <c r="J8" s="34"/>
      <c r="K8" s="34"/>
      <c r="L8" s="34"/>
      <c r="M8" s="34"/>
      <c r="N8" s="37"/>
      <c r="O8" s="30"/>
      <c r="P8" s="18"/>
      <c r="Q8" s="18"/>
      <c r="R8" s="18"/>
      <c r="S8" s="18"/>
      <c r="T8" s="46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31">
        <v>2011</v>
      </c>
      <c r="C9" s="31" t="s">
        <v>44</v>
      </c>
      <c r="D9" s="38" t="s">
        <v>38</v>
      </c>
      <c r="E9" s="31">
        <v>1</v>
      </c>
      <c r="F9" s="31">
        <v>0</v>
      </c>
      <c r="G9" s="31">
        <v>1</v>
      </c>
      <c r="H9" s="31">
        <v>0</v>
      </c>
      <c r="I9" s="31">
        <v>2</v>
      </c>
      <c r="J9" s="31">
        <v>0</v>
      </c>
      <c r="K9" s="31">
        <v>0</v>
      </c>
      <c r="L9" s="31">
        <v>1</v>
      </c>
      <c r="M9" s="31">
        <v>1</v>
      </c>
      <c r="N9" s="39">
        <v>0.66700000000000004</v>
      </c>
      <c r="O9" s="30">
        <f>PRODUCT(I9/N9)</f>
        <v>2.9985007496251872</v>
      </c>
      <c r="P9" s="18"/>
      <c r="Q9" s="18"/>
      <c r="R9" s="18"/>
      <c r="S9" s="18"/>
      <c r="T9" s="46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2012</v>
      </c>
      <c r="C10" s="26"/>
      <c r="D10" s="27" t="s">
        <v>50</v>
      </c>
      <c r="E10" s="26"/>
      <c r="F10" s="28" t="s">
        <v>39</v>
      </c>
      <c r="G10" s="86"/>
      <c r="H10" s="87"/>
      <c r="I10" s="26"/>
      <c r="J10" s="26"/>
      <c r="K10" s="26"/>
      <c r="L10" s="26"/>
      <c r="M10" s="26"/>
      <c r="N10" s="29"/>
      <c r="O10" s="30">
        <v>0</v>
      </c>
      <c r="P10" s="18"/>
      <c r="Q10" s="18"/>
      <c r="R10" s="18"/>
      <c r="S10" s="18"/>
      <c r="T10" s="46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31">
        <v>2012</v>
      </c>
      <c r="C11" s="31" t="s">
        <v>51</v>
      </c>
      <c r="D11" s="38" t="s">
        <v>38</v>
      </c>
      <c r="E11" s="31">
        <v>14</v>
      </c>
      <c r="F11" s="31">
        <v>0</v>
      </c>
      <c r="G11" s="31">
        <v>0</v>
      </c>
      <c r="H11" s="31">
        <v>5</v>
      </c>
      <c r="I11" s="31">
        <v>17</v>
      </c>
      <c r="J11" s="31">
        <v>16</v>
      </c>
      <c r="K11" s="31">
        <v>1</v>
      </c>
      <c r="L11" s="31">
        <v>0</v>
      </c>
      <c r="M11" s="31">
        <v>0</v>
      </c>
      <c r="N11" s="39">
        <v>0.33300000000000002</v>
      </c>
      <c r="O11" s="30">
        <f>PRODUCT(I11/N11)</f>
        <v>51.051051051051047</v>
      </c>
      <c r="P11" s="18"/>
      <c r="Q11" s="18"/>
      <c r="R11" s="18"/>
      <c r="S11" s="18"/>
      <c r="T11" s="46"/>
      <c r="U11" s="31">
        <v>3</v>
      </c>
      <c r="V11" s="31">
        <v>0</v>
      </c>
      <c r="W11" s="31">
        <v>0</v>
      </c>
      <c r="X11" s="31">
        <v>1</v>
      </c>
      <c r="Y11" s="31">
        <v>3</v>
      </c>
      <c r="Z11" s="32"/>
      <c r="AA11" s="32"/>
      <c r="AB11" s="32"/>
      <c r="AC11" s="32"/>
      <c r="AD11" s="32"/>
      <c r="AE11" s="31"/>
      <c r="AF11" s="31"/>
      <c r="AG11" s="33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31">
        <v>2013</v>
      </c>
      <c r="C12" s="31" t="s">
        <v>44</v>
      </c>
      <c r="D12" s="38" t="s">
        <v>38</v>
      </c>
      <c r="E12" s="31">
        <v>21</v>
      </c>
      <c r="F12" s="31">
        <v>0</v>
      </c>
      <c r="G12" s="31">
        <v>4</v>
      </c>
      <c r="H12" s="31">
        <v>10</v>
      </c>
      <c r="I12" s="31">
        <v>39</v>
      </c>
      <c r="J12" s="31">
        <v>22</v>
      </c>
      <c r="K12" s="31">
        <v>6</v>
      </c>
      <c r="L12" s="31">
        <v>7</v>
      </c>
      <c r="M12" s="31">
        <v>4</v>
      </c>
      <c r="N12" s="39">
        <v>0.45340000000000003</v>
      </c>
      <c r="O12" s="30">
        <f>PRODUCT(I12/N12)</f>
        <v>86.01676224084693</v>
      </c>
      <c r="P12" s="18"/>
      <c r="Q12" s="18"/>
      <c r="R12" s="18"/>
      <c r="S12" s="18"/>
      <c r="T12" s="46"/>
      <c r="U12" s="31">
        <v>8</v>
      </c>
      <c r="V12" s="31">
        <v>0</v>
      </c>
      <c r="W12" s="31">
        <v>2</v>
      </c>
      <c r="X12" s="31">
        <v>3</v>
      </c>
      <c r="Y12" s="31">
        <v>13</v>
      </c>
      <c r="Z12" s="32"/>
      <c r="AA12" s="32"/>
      <c r="AB12" s="32"/>
      <c r="AC12" s="32"/>
      <c r="AD12" s="32"/>
      <c r="AE12" s="31"/>
      <c r="AF12" s="31"/>
      <c r="AG12" s="33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31">
        <v>2014</v>
      </c>
      <c r="C13" s="31" t="s">
        <v>55</v>
      </c>
      <c r="D13" s="38" t="s">
        <v>38</v>
      </c>
      <c r="E13" s="31">
        <v>23</v>
      </c>
      <c r="F13" s="31">
        <v>0</v>
      </c>
      <c r="G13" s="31">
        <v>6</v>
      </c>
      <c r="H13" s="31">
        <v>5</v>
      </c>
      <c r="I13" s="31">
        <v>66</v>
      </c>
      <c r="J13" s="31">
        <v>17</v>
      </c>
      <c r="K13" s="31">
        <v>18</v>
      </c>
      <c r="L13" s="31">
        <v>25</v>
      </c>
      <c r="M13" s="31">
        <v>6</v>
      </c>
      <c r="N13" s="39">
        <v>0.39800000000000002</v>
      </c>
      <c r="O13" s="30">
        <f>PRODUCT(I13/N13)</f>
        <v>165.8291457286432</v>
      </c>
      <c r="P13" s="18"/>
      <c r="Q13" s="18"/>
      <c r="R13" s="18"/>
      <c r="S13" s="18"/>
      <c r="T13" s="46"/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1"/>
      <c r="AF13" s="31"/>
      <c r="AG13" s="33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31">
        <v>2015</v>
      </c>
      <c r="C14" s="31" t="s">
        <v>55</v>
      </c>
      <c r="D14" s="38" t="s">
        <v>38</v>
      </c>
      <c r="E14" s="31">
        <v>24</v>
      </c>
      <c r="F14" s="31">
        <v>0</v>
      </c>
      <c r="G14" s="31">
        <v>15</v>
      </c>
      <c r="H14" s="31">
        <v>10</v>
      </c>
      <c r="I14" s="31">
        <v>78</v>
      </c>
      <c r="J14" s="31">
        <v>21</v>
      </c>
      <c r="K14" s="31">
        <v>22</v>
      </c>
      <c r="L14" s="31">
        <v>20</v>
      </c>
      <c r="M14" s="31">
        <v>15</v>
      </c>
      <c r="N14" s="39">
        <v>0.49049999999999999</v>
      </c>
      <c r="O14" s="30">
        <v>159</v>
      </c>
      <c r="P14" s="18"/>
      <c r="Q14" s="18"/>
      <c r="R14" s="18"/>
      <c r="S14" s="18"/>
      <c r="T14" s="46"/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3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31">
        <v>2016</v>
      </c>
      <c r="C15" s="31" t="s">
        <v>78</v>
      </c>
      <c r="D15" s="38" t="s">
        <v>38</v>
      </c>
      <c r="E15" s="31">
        <v>21</v>
      </c>
      <c r="F15" s="31">
        <v>1</v>
      </c>
      <c r="G15" s="31">
        <v>9</v>
      </c>
      <c r="H15" s="31">
        <v>10</v>
      </c>
      <c r="I15" s="31">
        <v>50</v>
      </c>
      <c r="J15" s="31">
        <v>17</v>
      </c>
      <c r="K15" s="31">
        <v>8</v>
      </c>
      <c r="L15" s="31">
        <v>15</v>
      </c>
      <c r="M15" s="31">
        <v>10</v>
      </c>
      <c r="N15" s="39">
        <v>0.4</v>
      </c>
      <c r="O15" s="30">
        <v>125</v>
      </c>
      <c r="P15" s="18"/>
      <c r="Q15" s="18"/>
      <c r="R15" s="18"/>
      <c r="S15" s="18"/>
      <c r="T15" s="46"/>
      <c r="U15" s="31">
        <v>3</v>
      </c>
      <c r="V15" s="31">
        <v>0</v>
      </c>
      <c r="W15" s="31">
        <v>0</v>
      </c>
      <c r="X15" s="31">
        <v>0</v>
      </c>
      <c r="Y15" s="31">
        <v>3</v>
      </c>
      <c r="Z15" s="32"/>
      <c r="AA15" s="32"/>
      <c r="AB15" s="32"/>
      <c r="AC15" s="32"/>
      <c r="AD15" s="32"/>
      <c r="AE15" s="31"/>
      <c r="AF15" s="31"/>
      <c r="AG15" s="33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31">
        <v>2017</v>
      </c>
      <c r="C16" s="31" t="s">
        <v>55</v>
      </c>
      <c r="D16" s="38" t="s">
        <v>38</v>
      </c>
      <c r="E16" s="31">
        <v>25</v>
      </c>
      <c r="F16" s="31">
        <v>2</v>
      </c>
      <c r="G16" s="31">
        <v>17</v>
      </c>
      <c r="H16" s="31">
        <v>12</v>
      </c>
      <c r="I16" s="31">
        <v>73</v>
      </c>
      <c r="J16" s="31">
        <v>13</v>
      </c>
      <c r="K16" s="31">
        <v>14</v>
      </c>
      <c r="L16" s="31">
        <v>27</v>
      </c>
      <c r="M16" s="31">
        <v>19</v>
      </c>
      <c r="N16" s="39">
        <v>0.50339999999999996</v>
      </c>
      <c r="O16" s="30">
        <v>145</v>
      </c>
      <c r="P16" s="18"/>
      <c r="Q16" s="18"/>
      <c r="R16" s="18"/>
      <c r="S16" s="18"/>
      <c r="T16" s="46"/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3"/>
      <c r="AH16" s="31"/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1">
        <v>2018</v>
      </c>
      <c r="C17" s="31" t="s">
        <v>78</v>
      </c>
      <c r="D17" s="38" t="s">
        <v>38</v>
      </c>
      <c r="E17" s="31">
        <v>25</v>
      </c>
      <c r="F17" s="31">
        <v>1</v>
      </c>
      <c r="G17" s="31">
        <v>8</v>
      </c>
      <c r="H17" s="31">
        <v>29</v>
      </c>
      <c r="I17" s="31">
        <v>91</v>
      </c>
      <c r="J17" s="31">
        <v>25</v>
      </c>
      <c r="K17" s="31">
        <v>40</v>
      </c>
      <c r="L17" s="31">
        <v>17</v>
      </c>
      <c r="M17" s="31">
        <v>9</v>
      </c>
      <c r="N17" s="39">
        <v>0.53210000000000002</v>
      </c>
      <c r="O17" s="30">
        <v>171</v>
      </c>
      <c r="P17" s="18"/>
      <c r="Q17" s="18"/>
      <c r="R17" s="18"/>
      <c r="S17" s="18"/>
      <c r="T17" s="46"/>
      <c r="U17" s="31">
        <v>3</v>
      </c>
      <c r="V17" s="31">
        <v>0</v>
      </c>
      <c r="W17" s="31">
        <v>1</v>
      </c>
      <c r="X17" s="31">
        <v>2</v>
      </c>
      <c r="Y17" s="31">
        <v>12</v>
      </c>
      <c r="Z17" s="32"/>
      <c r="AA17" s="32"/>
      <c r="AB17" s="32"/>
      <c r="AC17" s="32"/>
      <c r="AD17" s="32"/>
      <c r="AE17" s="31"/>
      <c r="AF17" s="31"/>
      <c r="AG17" s="33"/>
      <c r="AH17" s="31"/>
      <c r="AI17" s="31"/>
      <c r="AJ17" s="3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1">
        <v>2019</v>
      </c>
      <c r="C18" s="31" t="s">
        <v>44</v>
      </c>
      <c r="D18" s="38" t="s">
        <v>94</v>
      </c>
      <c r="E18" s="31">
        <v>4</v>
      </c>
      <c r="F18" s="31">
        <v>0</v>
      </c>
      <c r="G18" s="31">
        <v>0</v>
      </c>
      <c r="H18" s="31">
        <v>1</v>
      </c>
      <c r="I18" s="31">
        <v>6</v>
      </c>
      <c r="J18" s="31">
        <v>2</v>
      </c>
      <c r="K18" s="31">
        <v>2</v>
      </c>
      <c r="L18" s="31">
        <v>2</v>
      </c>
      <c r="M18" s="31">
        <v>0</v>
      </c>
      <c r="N18" s="39">
        <v>0.375</v>
      </c>
      <c r="O18" s="30">
        <v>16</v>
      </c>
      <c r="P18" s="18"/>
      <c r="Q18" s="18"/>
      <c r="R18" s="18"/>
      <c r="S18" s="18"/>
      <c r="T18" s="46"/>
      <c r="U18" s="31"/>
      <c r="V18" s="31"/>
      <c r="W18" s="31"/>
      <c r="X18" s="31"/>
      <c r="Y18" s="31"/>
      <c r="Z18" s="32"/>
      <c r="AA18" s="32"/>
      <c r="AB18" s="32"/>
      <c r="AC18" s="32"/>
      <c r="AD18" s="32"/>
      <c r="AE18" s="31"/>
      <c r="AF18" s="31"/>
      <c r="AG18" s="33"/>
      <c r="AH18" s="31"/>
      <c r="AI18" s="31"/>
      <c r="AJ18" s="3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6" t="s">
        <v>9</v>
      </c>
      <c r="C19" s="17"/>
      <c r="D19" s="15"/>
      <c r="E19" s="18">
        <f t="shared" ref="E19:M19" si="0">SUM(E4:E18)</f>
        <v>158</v>
      </c>
      <c r="F19" s="18">
        <f t="shared" si="0"/>
        <v>4</v>
      </c>
      <c r="G19" s="18">
        <f t="shared" si="0"/>
        <v>60</v>
      </c>
      <c r="H19" s="18">
        <f t="shared" si="0"/>
        <v>82</v>
      </c>
      <c r="I19" s="18">
        <f t="shared" si="0"/>
        <v>422</v>
      </c>
      <c r="J19" s="18">
        <f t="shared" si="0"/>
        <v>133</v>
      </c>
      <c r="K19" s="18">
        <f t="shared" si="0"/>
        <v>111</v>
      </c>
      <c r="L19" s="18">
        <f t="shared" si="0"/>
        <v>114</v>
      </c>
      <c r="M19" s="18">
        <f t="shared" si="0"/>
        <v>64</v>
      </c>
      <c r="N19" s="40">
        <f>PRODUCT(I19/O19)</f>
        <v>0.45775255266492682</v>
      </c>
      <c r="O19" s="41">
        <f>SUM(O9:O18)</f>
        <v>921.89545977016633</v>
      </c>
      <c r="P19" s="18"/>
      <c r="Q19" s="18"/>
      <c r="R19" s="18"/>
      <c r="S19" s="18"/>
      <c r="T19" s="46"/>
      <c r="U19" s="18">
        <f t="shared" ref="U19:AJ19" si="1">SUM(U4:U18)</f>
        <v>17</v>
      </c>
      <c r="V19" s="18">
        <f t="shared" si="1"/>
        <v>0</v>
      </c>
      <c r="W19" s="18">
        <f t="shared" si="1"/>
        <v>3</v>
      </c>
      <c r="X19" s="18">
        <f t="shared" si="1"/>
        <v>6</v>
      </c>
      <c r="Y19" s="18">
        <f t="shared" si="1"/>
        <v>31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18">
        <f t="shared" si="1"/>
        <v>0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8" t="s">
        <v>2</v>
      </c>
      <c r="C20" s="42"/>
      <c r="D20" s="43">
        <f>SUM(F19:H19)+((I19-F19-G19)/3)+(E19/3)+(AE19*25)+(AF19*25)+(AG19*10)+(AH19*25)+(AI19*20)+(AJ19*15)</f>
        <v>318</v>
      </c>
      <c r="E20" s="1"/>
      <c r="F20" s="1"/>
      <c r="G20" s="1"/>
      <c r="H20" s="1"/>
      <c r="I20" s="1"/>
      <c r="J20" s="1"/>
      <c r="K20" s="1"/>
      <c r="L20" s="1"/>
      <c r="M20" s="1"/>
      <c r="N20" s="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5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4"/>
      <c r="O21" s="46"/>
      <c r="P21" s="46"/>
      <c r="Q21" s="46"/>
      <c r="R21" s="46"/>
      <c r="S21" s="46"/>
      <c r="T21" s="46"/>
      <c r="U21" s="1"/>
      <c r="V21" s="4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22" t="s">
        <v>16</v>
      </c>
      <c r="C22" s="48"/>
      <c r="D22" s="4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40" t="s">
        <v>36</v>
      </c>
      <c r="O22" s="24"/>
      <c r="P22" s="49" t="s">
        <v>32</v>
      </c>
      <c r="Q22" s="12"/>
      <c r="R22" s="12"/>
      <c r="S22" s="12"/>
      <c r="T22" s="50"/>
      <c r="U22" s="50"/>
      <c r="V22" s="50"/>
      <c r="W22" s="50"/>
      <c r="X22" s="50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52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49" t="s">
        <v>17</v>
      </c>
      <c r="C23" s="12"/>
      <c r="D23" s="52"/>
      <c r="E23" s="31">
        <f>PRODUCT(E19)</f>
        <v>158</v>
      </c>
      <c r="F23" s="31">
        <f>PRODUCT(F19)</f>
        <v>4</v>
      </c>
      <c r="G23" s="31">
        <f>PRODUCT(G19)</f>
        <v>60</v>
      </c>
      <c r="H23" s="31">
        <f>PRODUCT(H19)</f>
        <v>82</v>
      </c>
      <c r="I23" s="31">
        <f>PRODUCT(I19)</f>
        <v>422</v>
      </c>
      <c r="J23" s="1"/>
      <c r="K23" s="53">
        <f>PRODUCT((F23+G23)/E23)</f>
        <v>0.4050632911392405</v>
      </c>
      <c r="L23" s="53">
        <f>PRODUCT(H23/E23)</f>
        <v>0.51898734177215189</v>
      </c>
      <c r="M23" s="53">
        <f>PRODUCT(I23/E23)</f>
        <v>2.6708860759493671</v>
      </c>
      <c r="N23" s="54">
        <f>PRODUCT(N19)</f>
        <v>0.45775255266492682</v>
      </c>
      <c r="O23" s="24">
        <f>PRODUCT(O19)</f>
        <v>921.89545977016633</v>
      </c>
      <c r="P23" s="55" t="s">
        <v>33</v>
      </c>
      <c r="Q23" s="56"/>
      <c r="R23" s="57" t="s">
        <v>42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8" t="s">
        <v>34</v>
      </c>
      <c r="AD23" s="57"/>
      <c r="AE23" s="135" t="s">
        <v>43</v>
      </c>
      <c r="AF23" s="57"/>
      <c r="AG23" s="57"/>
      <c r="AH23" s="57"/>
      <c r="AI23" s="57"/>
      <c r="AJ23" s="138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59" t="s">
        <v>18</v>
      </c>
      <c r="C24" s="60"/>
      <c r="D24" s="61"/>
      <c r="E24" s="31">
        <f>PRODUCT(U19)</f>
        <v>17</v>
      </c>
      <c r="F24" s="31">
        <f>PRODUCT(V19)</f>
        <v>0</v>
      </c>
      <c r="G24" s="31">
        <f>PRODUCT(W19)</f>
        <v>3</v>
      </c>
      <c r="H24" s="31">
        <f>PRODUCT(X19)</f>
        <v>6</v>
      </c>
      <c r="I24" s="31">
        <f>PRODUCT(Y19)</f>
        <v>31</v>
      </c>
      <c r="J24" s="1"/>
      <c r="K24" s="53">
        <f>PRODUCT((F24+G24)/E24)</f>
        <v>0.17647058823529413</v>
      </c>
      <c r="L24" s="53">
        <f>PRODUCT(H24/E24)</f>
        <v>0.35294117647058826</v>
      </c>
      <c r="M24" s="53">
        <f>PRODUCT(I24/E24)</f>
        <v>1.8235294117647058</v>
      </c>
      <c r="N24" s="39">
        <f>PRODUCT(I24/O24)</f>
        <v>0.34065934065934067</v>
      </c>
      <c r="O24" s="24">
        <v>91</v>
      </c>
      <c r="P24" s="62" t="s">
        <v>92</v>
      </c>
      <c r="Q24" s="63"/>
      <c r="R24" s="64" t="s">
        <v>42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 t="s">
        <v>34</v>
      </c>
      <c r="AD24" s="64"/>
      <c r="AE24" s="136" t="s">
        <v>43</v>
      </c>
      <c r="AF24" s="64"/>
      <c r="AG24" s="64"/>
      <c r="AH24" s="64"/>
      <c r="AI24" s="64"/>
      <c r="AJ24" s="139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66" t="s">
        <v>19</v>
      </c>
      <c r="C25" s="67"/>
      <c r="D25" s="68"/>
      <c r="E25" s="32"/>
      <c r="F25" s="32"/>
      <c r="G25" s="32"/>
      <c r="H25" s="32"/>
      <c r="I25" s="32"/>
      <c r="J25" s="1"/>
      <c r="K25" s="69"/>
      <c r="L25" s="69"/>
      <c r="M25" s="69"/>
      <c r="N25" s="70"/>
      <c r="O25" s="24">
        <v>0</v>
      </c>
      <c r="P25" s="62" t="s">
        <v>93</v>
      </c>
      <c r="Q25" s="63"/>
      <c r="R25" s="64" t="s">
        <v>52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 t="s">
        <v>53</v>
      </c>
      <c r="AD25" s="64"/>
      <c r="AE25" s="136" t="s">
        <v>54</v>
      </c>
      <c r="AF25" s="64"/>
      <c r="AG25" s="64"/>
      <c r="AH25" s="64"/>
      <c r="AI25" s="64"/>
      <c r="AJ25" s="139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71" t="s">
        <v>20</v>
      </c>
      <c r="C26" s="72"/>
      <c r="D26" s="73"/>
      <c r="E26" s="18">
        <f>SUM(E23:E25)</f>
        <v>175</v>
      </c>
      <c r="F26" s="18">
        <f>SUM(F23:F25)</f>
        <v>4</v>
      </c>
      <c r="G26" s="18">
        <f>SUM(G23:G25)</f>
        <v>63</v>
      </c>
      <c r="H26" s="18">
        <f>SUM(H23:H25)</f>
        <v>88</v>
      </c>
      <c r="I26" s="18">
        <f>SUM(I23:I25)</f>
        <v>453</v>
      </c>
      <c r="J26" s="1"/>
      <c r="K26" s="74">
        <f>PRODUCT((F26+G26)/E26)</f>
        <v>0.38285714285714284</v>
      </c>
      <c r="L26" s="74">
        <f>PRODUCT(H26/E26)</f>
        <v>0.50285714285714289</v>
      </c>
      <c r="M26" s="74">
        <f>PRODUCT(I26/E26)</f>
        <v>2.5885714285714285</v>
      </c>
      <c r="N26" s="40">
        <f>PRODUCT(I26/O26)</f>
        <v>0.44723272834374156</v>
      </c>
      <c r="O26" s="24">
        <f>SUM(O23:O25)</f>
        <v>1012.8954597701663</v>
      </c>
      <c r="P26" s="75" t="s">
        <v>35</v>
      </c>
      <c r="Q26" s="76"/>
      <c r="R26" s="77" t="s">
        <v>80</v>
      </c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8" t="s">
        <v>79</v>
      </c>
      <c r="AD26" s="77"/>
      <c r="AE26" s="137" t="s">
        <v>81</v>
      </c>
      <c r="AF26" s="77"/>
      <c r="AG26" s="77"/>
      <c r="AH26" s="77"/>
      <c r="AI26" s="77"/>
      <c r="AJ26" s="140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45"/>
      <c r="C27" s="45"/>
      <c r="D27" s="45"/>
      <c r="E27" s="45"/>
      <c r="F27" s="45"/>
      <c r="G27" s="45"/>
      <c r="H27" s="45"/>
      <c r="I27" s="45"/>
      <c r="J27" s="1"/>
      <c r="K27" s="45"/>
      <c r="L27" s="45"/>
      <c r="M27" s="45"/>
      <c r="N27" s="44"/>
      <c r="O27" s="24"/>
      <c r="P27" s="24"/>
      <c r="Q27" s="24"/>
      <c r="R27" s="24"/>
      <c r="S27" s="24"/>
      <c r="T27" s="24"/>
      <c r="U27" s="1"/>
      <c r="V27" s="47"/>
      <c r="W27" s="1"/>
      <c r="X27" s="1"/>
      <c r="Y27" s="24"/>
      <c r="Z27" s="24"/>
      <c r="AA27" s="79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9" customFormat="1" ht="15" customHeight="1" x14ac:dyDescent="0.25">
      <c r="A28" s="1"/>
      <c r="B28" s="1" t="s">
        <v>46</v>
      </c>
      <c r="C28" s="1"/>
      <c r="D28" s="1" t="s">
        <v>47</v>
      </c>
      <c r="E28" s="1"/>
      <c r="F28" s="24"/>
      <c r="G28" s="1"/>
      <c r="H28" s="1"/>
      <c r="I28" s="1"/>
      <c r="J28" s="1"/>
      <c r="K28" s="1"/>
      <c r="L28" s="1"/>
      <c r="M28" s="1"/>
      <c r="N28" s="47"/>
      <c r="O28" s="24"/>
      <c r="P28" s="24"/>
      <c r="Q28" s="24"/>
      <c r="R28" s="24"/>
      <c r="S28" s="24"/>
      <c r="T28" s="24"/>
      <c r="U28" s="1"/>
      <c r="V28" s="47"/>
      <c r="W28" s="1"/>
      <c r="X28" s="1"/>
      <c r="Y28" s="24"/>
      <c r="Z28" s="24"/>
      <c r="AA28" s="79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48</v>
      </c>
      <c r="E29" s="1"/>
      <c r="F29" s="24"/>
      <c r="G29" s="1"/>
      <c r="H29" s="1"/>
      <c r="I29" s="1"/>
      <c r="J29" s="1"/>
      <c r="K29" s="1"/>
      <c r="L29" s="1"/>
      <c r="M29" s="1"/>
      <c r="N29" s="47"/>
      <c r="O29" s="24"/>
      <c r="P29" s="24"/>
      <c r="Q29" s="24"/>
      <c r="R29" s="24"/>
      <c r="S29" s="24"/>
      <c r="T29" s="24"/>
      <c r="U29" s="1"/>
      <c r="V29" s="47"/>
      <c r="W29" s="1"/>
      <c r="X29" s="1"/>
      <c r="Y29" s="24"/>
      <c r="Z29" s="24"/>
      <c r="AA29" s="79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95</v>
      </c>
      <c r="E30" s="1"/>
      <c r="F30" s="24"/>
      <c r="G30" s="1"/>
      <c r="H30" s="1"/>
      <c r="I30" s="1"/>
      <c r="J30" s="1"/>
      <c r="K30" s="1"/>
      <c r="L30" s="1"/>
      <c r="M30" s="1"/>
      <c r="N30" s="47"/>
      <c r="O30" s="24"/>
      <c r="P30" s="24"/>
      <c r="Q30" s="24"/>
      <c r="R30" s="24"/>
      <c r="S30" s="24"/>
      <c r="T30" s="24"/>
      <c r="U30" s="1"/>
      <c r="V30" s="47"/>
      <c r="W30" s="1"/>
      <c r="X30" s="1"/>
      <c r="Y30" s="24"/>
      <c r="Z30" s="24"/>
      <c r="AA30" s="79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7"/>
      <c r="O31" s="24"/>
      <c r="P31" s="24"/>
      <c r="Q31" s="24"/>
      <c r="R31" s="24"/>
      <c r="S31" s="24"/>
      <c r="T31" s="24"/>
      <c r="U31" s="1"/>
      <c r="V31" s="47"/>
      <c r="W31" s="1"/>
      <c r="X31" s="1"/>
      <c r="Y31" s="24"/>
      <c r="Z31" s="24"/>
      <c r="AA31" s="79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24"/>
      <c r="Q32" s="24"/>
      <c r="R32" s="24"/>
      <c r="S32" s="24"/>
      <c r="T32" s="24"/>
      <c r="U32" s="1"/>
      <c r="V32" s="47"/>
      <c r="W32" s="1"/>
      <c r="X32" s="1"/>
      <c r="Y32" s="24"/>
      <c r="Z32" s="24"/>
      <c r="AA32" s="79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80"/>
      <c r="N33" s="80"/>
      <c r="O33" s="24"/>
      <c r="P33" s="24"/>
      <c r="Q33" s="24"/>
      <c r="R33" s="24"/>
      <c r="S33" s="24"/>
      <c r="T33" s="24"/>
      <c r="U33" s="1"/>
      <c r="V33" s="4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8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7"/>
      <c r="W34" s="1"/>
      <c r="X34" s="1"/>
      <c r="Y34" s="24"/>
      <c r="Z34" s="24"/>
      <c r="AA34" s="79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8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7"/>
      <c r="W35" s="1"/>
      <c r="X35" s="1"/>
      <c r="Y35" s="24"/>
      <c r="Z35" s="24"/>
      <c r="AA35" s="79"/>
      <c r="AB35" s="79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s="8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7"/>
      <c r="W36" s="1"/>
      <c r="X36" s="1"/>
      <c r="Y36" s="24"/>
      <c r="Z36" s="24"/>
      <c r="AA36" s="79"/>
      <c r="AB36" s="79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7"/>
      <c r="W37" s="1"/>
      <c r="X37" s="1"/>
      <c r="Y37" s="24"/>
      <c r="Z37" s="24"/>
      <c r="AA37" s="79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7"/>
      <c r="W38" s="1"/>
      <c r="X38" s="1"/>
      <c r="Y38" s="24"/>
      <c r="Z38" s="24"/>
      <c r="AA38" s="79"/>
      <c r="AB38" s="79"/>
      <c r="AC38" s="24"/>
      <c r="AD38" s="24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80"/>
      <c r="N39" s="44"/>
      <c r="O39" s="24"/>
      <c r="P39" s="24"/>
      <c r="Q39" s="24"/>
      <c r="R39" s="24"/>
      <c r="S39" s="24"/>
      <c r="T39" s="24"/>
      <c r="U39" s="1"/>
      <c r="V39" s="4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/>
      <c r="O40" s="24"/>
      <c r="P40" s="24"/>
      <c r="Q40" s="24"/>
      <c r="R40" s="24"/>
      <c r="S40" s="24"/>
      <c r="T40" s="24"/>
      <c r="U40" s="1"/>
      <c r="V40" s="47"/>
      <c r="W40" s="1"/>
      <c r="X40" s="1"/>
      <c r="Y40" s="24"/>
      <c r="Z40" s="24"/>
      <c r="AA40" s="79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/>
      <c r="O41" s="24"/>
      <c r="P41" s="24"/>
      <c r="Q41" s="24"/>
      <c r="R41" s="24"/>
      <c r="S41" s="24"/>
      <c r="T41" s="24"/>
      <c r="U41" s="1"/>
      <c r="V41" s="47"/>
      <c r="W41" s="1"/>
      <c r="X41" s="1"/>
      <c r="Y41" s="24"/>
      <c r="Z41" s="24"/>
      <c r="AA41" s="79"/>
      <c r="AB41" s="79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4"/>
      <c r="P42" s="24"/>
      <c r="Q42" s="24"/>
      <c r="R42" s="24"/>
      <c r="S42" s="24"/>
      <c r="T42" s="24"/>
      <c r="U42" s="1"/>
      <c r="V42" s="47"/>
      <c r="W42" s="1"/>
      <c r="X42" s="1"/>
      <c r="Y42" s="24"/>
      <c r="Z42" s="24"/>
      <c r="AA42" s="79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1"/>
      <c r="AM42" s="81"/>
      <c r="AN42" s="81"/>
      <c r="AO42" s="81"/>
      <c r="AP42" s="81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80"/>
      <c r="N43" s="44"/>
      <c r="O43" s="24"/>
      <c r="P43" s="24"/>
      <c r="Q43" s="24"/>
      <c r="R43" s="24"/>
      <c r="S43" s="24"/>
      <c r="T43" s="24"/>
      <c r="U43" s="1"/>
      <c r="V43" s="4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1"/>
      <c r="AM43" s="81"/>
      <c r="AN43" s="81"/>
      <c r="AO43" s="81"/>
      <c r="AP43" s="81"/>
    </row>
    <row r="44" spans="1:42" ht="15" customHeight="1" x14ac:dyDescent="0.25">
      <c r="A44" s="8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4"/>
      <c r="P44" s="24"/>
      <c r="Q44" s="24"/>
      <c r="R44" s="24"/>
      <c r="S44" s="24"/>
      <c r="T44" s="24"/>
      <c r="U44" s="1"/>
      <c r="V44" s="47"/>
      <c r="W44" s="1"/>
      <c r="X44" s="1"/>
      <c r="Y44" s="24"/>
      <c r="Z44" s="24"/>
      <c r="AA44" s="79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8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4"/>
      <c r="P45" s="24"/>
      <c r="Q45" s="24"/>
      <c r="R45" s="24"/>
      <c r="S45" s="24"/>
      <c r="T45" s="24"/>
      <c r="U45" s="1"/>
      <c r="V45" s="47"/>
      <c r="W45" s="1"/>
      <c r="X45" s="1"/>
      <c r="Y45" s="24"/>
      <c r="Z45" s="24"/>
      <c r="AA45" s="79"/>
      <c r="AB45" s="79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8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4"/>
      <c r="P46" s="24"/>
      <c r="Q46" s="24"/>
      <c r="R46" s="24"/>
      <c r="S46" s="24"/>
      <c r="T46" s="24"/>
      <c r="U46" s="1"/>
      <c r="V46" s="47"/>
      <c r="W46" s="1"/>
      <c r="X46" s="1"/>
      <c r="Y46" s="24"/>
      <c r="Z46" s="24"/>
      <c r="AA46" s="79"/>
      <c r="AB46" s="79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8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7"/>
      <c r="W47" s="1"/>
      <c r="X47" s="1"/>
      <c r="Y47" s="24"/>
      <c r="Z47" s="24"/>
      <c r="AA47" s="79"/>
      <c r="AB47" s="79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8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7"/>
      <c r="W48" s="1"/>
      <c r="X48" s="1"/>
      <c r="Y48" s="24"/>
      <c r="Z48" s="24"/>
      <c r="AA48" s="79"/>
      <c r="AB48" s="79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4"/>
      <c r="P49" s="24"/>
      <c r="Q49" s="24"/>
      <c r="R49" s="24"/>
      <c r="S49" s="24"/>
      <c r="T49" s="24"/>
      <c r="U49" s="1"/>
      <c r="V49" s="47"/>
      <c r="W49" s="1"/>
      <c r="X49" s="1"/>
      <c r="Y49" s="24"/>
      <c r="Z49" s="24"/>
      <c r="AA49" s="79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24"/>
      <c r="Q50" s="24"/>
      <c r="R50" s="24"/>
      <c r="S50" s="24"/>
      <c r="T50" s="24"/>
      <c r="U50" s="1"/>
      <c r="V50" s="47"/>
      <c r="W50" s="1"/>
      <c r="X50" s="1"/>
      <c r="Y50" s="24"/>
      <c r="Z50" s="24"/>
      <c r="AA50" s="79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24"/>
      <c r="Q51" s="24"/>
      <c r="R51" s="24"/>
      <c r="S51" s="24"/>
      <c r="T51" s="24"/>
      <c r="U51" s="1"/>
      <c r="V51" s="47"/>
      <c r="W51" s="1"/>
      <c r="X51" s="1"/>
      <c r="Y51" s="24"/>
      <c r="Z51" s="24"/>
      <c r="AA51" s="79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24"/>
      <c r="Q52" s="24"/>
      <c r="R52" s="24"/>
      <c r="S52" s="24"/>
      <c r="T52" s="24"/>
      <c r="U52" s="1"/>
      <c r="V52" s="47"/>
      <c r="W52" s="1"/>
      <c r="X52" s="1"/>
      <c r="Y52" s="24"/>
      <c r="Z52" s="24"/>
      <c r="AA52" s="79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24"/>
      <c r="Q53" s="24"/>
      <c r="R53" s="24"/>
      <c r="S53" s="24"/>
      <c r="T53" s="24"/>
      <c r="U53" s="1"/>
      <c r="V53" s="47"/>
      <c r="W53" s="1"/>
      <c r="X53" s="1"/>
      <c r="Y53" s="24"/>
      <c r="Z53" s="24"/>
      <c r="AA53" s="79"/>
      <c r="AB53" s="1"/>
      <c r="AC53" s="1"/>
      <c r="AD53" s="1"/>
      <c r="AE53" s="1"/>
      <c r="AF53" s="1"/>
      <c r="AG53" s="1"/>
      <c r="AH53" s="1"/>
      <c r="AI53" s="1"/>
      <c r="AJ53" s="1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2" style="104" customWidth="1"/>
    <col min="6" max="6" width="0.7109375" style="4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34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8"/>
      <c r="B1" s="88" t="s">
        <v>56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9"/>
      <c r="R1" s="129"/>
      <c r="S1" s="129"/>
      <c r="T1" s="129"/>
      <c r="U1" s="129"/>
      <c r="V1" s="89"/>
      <c r="W1" s="90"/>
      <c r="X1" s="84"/>
      <c r="Y1" s="91"/>
      <c r="Z1" s="91"/>
      <c r="AA1" s="91"/>
      <c r="AB1" s="91"/>
      <c r="AC1" s="91"/>
      <c r="AD1" s="91"/>
    </row>
    <row r="2" spans="1:30" x14ac:dyDescent="0.25">
      <c r="A2" s="8"/>
      <c r="B2" s="106" t="s">
        <v>37</v>
      </c>
      <c r="C2" s="107" t="s">
        <v>45</v>
      </c>
      <c r="D2" s="108"/>
      <c r="E2" s="10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92"/>
      <c r="X2" s="51"/>
      <c r="Y2" s="91"/>
      <c r="Z2" s="91"/>
      <c r="AA2" s="91"/>
      <c r="AB2" s="91"/>
      <c r="AC2" s="91"/>
      <c r="AD2" s="91"/>
    </row>
    <row r="3" spans="1:30" x14ac:dyDescent="0.25">
      <c r="A3" s="8"/>
      <c r="B3" s="93" t="s">
        <v>57</v>
      </c>
      <c r="C3" s="22" t="s">
        <v>58</v>
      </c>
      <c r="D3" s="94" t="s">
        <v>59</v>
      </c>
      <c r="E3" s="95" t="s">
        <v>1</v>
      </c>
      <c r="F3" s="24"/>
      <c r="G3" s="96" t="s">
        <v>60</v>
      </c>
      <c r="H3" s="97" t="s">
        <v>61</v>
      </c>
      <c r="I3" s="97" t="s">
        <v>30</v>
      </c>
      <c r="J3" s="17" t="s">
        <v>62</v>
      </c>
      <c r="K3" s="98" t="s">
        <v>63</v>
      </c>
      <c r="L3" s="98" t="s">
        <v>64</v>
      </c>
      <c r="M3" s="96" t="s">
        <v>65</v>
      </c>
      <c r="N3" s="96" t="s">
        <v>29</v>
      </c>
      <c r="O3" s="97" t="s">
        <v>66</v>
      </c>
      <c r="P3" s="96" t="s">
        <v>61</v>
      </c>
      <c r="Q3" s="131" t="s">
        <v>3</v>
      </c>
      <c r="R3" s="131">
        <v>1</v>
      </c>
      <c r="S3" s="131">
        <v>2</v>
      </c>
      <c r="T3" s="131">
        <v>3</v>
      </c>
      <c r="U3" s="131" t="s">
        <v>67</v>
      </c>
      <c r="V3" s="17" t="s">
        <v>21</v>
      </c>
      <c r="W3" s="16" t="s">
        <v>68</v>
      </c>
      <c r="X3" s="16" t="s">
        <v>69</v>
      </c>
      <c r="Y3" s="91"/>
      <c r="Z3" s="91"/>
      <c r="AA3" s="91"/>
      <c r="AB3" s="91"/>
      <c r="AC3" s="91"/>
      <c r="AD3" s="91"/>
    </row>
    <row r="4" spans="1:30" x14ac:dyDescent="0.25">
      <c r="A4" s="8"/>
      <c r="B4" s="115" t="s">
        <v>70</v>
      </c>
      <c r="C4" s="116" t="s">
        <v>82</v>
      </c>
      <c r="D4" s="109" t="s">
        <v>71</v>
      </c>
      <c r="E4" s="110" t="s">
        <v>38</v>
      </c>
      <c r="F4" s="30"/>
      <c r="G4" s="111"/>
      <c r="H4" s="112"/>
      <c r="I4" s="112">
        <v>1</v>
      </c>
      <c r="J4" s="113" t="s">
        <v>72</v>
      </c>
      <c r="K4" s="113">
        <v>9</v>
      </c>
      <c r="L4" s="113"/>
      <c r="M4" s="113">
        <v>1</v>
      </c>
      <c r="N4" s="111"/>
      <c r="O4" s="112"/>
      <c r="P4" s="111"/>
      <c r="Q4" s="117" t="s">
        <v>83</v>
      </c>
      <c r="R4" s="117" t="s">
        <v>84</v>
      </c>
      <c r="S4" s="117" t="s">
        <v>84</v>
      </c>
      <c r="T4" s="117"/>
      <c r="U4" s="117"/>
      <c r="V4" s="114">
        <v>0</v>
      </c>
      <c r="W4" s="109" t="s">
        <v>73</v>
      </c>
      <c r="X4" s="111">
        <v>1016</v>
      </c>
      <c r="Y4" s="91"/>
      <c r="Z4" s="91"/>
      <c r="AA4" s="91"/>
      <c r="AB4" s="91"/>
      <c r="AC4" s="91"/>
      <c r="AD4" s="91"/>
    </row>
    <row r="5" spans="1:30" x14ac:dyDescent="0.25">
      <c r="A5" s="23"/>
      <c r="B5" s="115" t="s">
        <v>74</v>
      </c>
      <c r="C5" s="116" t="s">
        <v>85</v>
      </c>
      <c r="D5" s="109" t="s">
        <v>71</v>
      </c>
      <c r="E5" s="110" t="s">
        <v>38</v>
      </c>
      <c r="F5" s="30"/>
      <c r="G5" s="111"/>
      <c r="H5" s="112"/>
      <c r="I5" s="112">
        <v>1</v>
      </c>
      <c r="J5" s="113"/>
      <c r="K5" s="113" t="s">
        <v>75</v>
      </c>
      <c r="L5" s="113" t="s">
        <v>76</v>
      </c>
      <c r="M5" s="113">
        <v>1</v>
      </c>
      <c r="N5" s="111"/>
      <c r="O5" s="112"/>
      <c r="P5" s="111">
        <v>1</v>
      </c>
      <c r="Q5" s="117" t="s">
        <v>86</v>
      </c>
      <c r="R5" s="117" t="s">
        <v>87</v>
      </c>
      <c r="S5" s="117"/>
      <c r="T5" s="117" t="s">
        <v>88</v>
      </c>
      <c r="U5" s="117"/>
      <c r="V5" s="114">
        <v>0.8</v>
      </c>
      <c r="W5" s="109" t="s">
        <v>77</v>
      </c>
      <c r="X5" s="111">
        <v>1909</v>
      </c>
      <c r="Y5" s="91"/>
      <c r="Z5" s="91"/>
      <c r="AA5" s="91"/>
      <c r="AB5" s="91"/>
      <c r="AC5" s="91"/>
      <c r="AD5" s="91"/>
    </row>
    <row r="6" spans="1:30" x14ac:dyDescent="0.25">
      <c r="A6" s="23"/>
      <c r="B6" s="22" t="s">
        <v>9</v>
      </c>
      <c r="C6" s="17"/>
      <c r="D6" s="16"/>
      <c r="E6" s="118"/>
      <c r="F6" s="119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f t="shared" ref="P6" si="0">SUM(P5:P5)</f>
        <v>1</v>
      </c>
      <c r="Q6" s="121" t="s">
        <v>89</v>
      </c>
      <c r="R6" s="121" t="s">
        <v>90</v>
      </c>
      <c r="S6" s="121" t="s">
        <v>84</v>
      </c>
      <c r="T6" s="121" t="s">
        <v>88</v>
      </c>
      <c r="U6" s="121"/>
      <c r="V6" s="40">
        <v>0.57099999999999995</v>
      </c>
      <c r="W6" s="120"/>
      <c r="X6" s="121"/>
      <c r="Y6" s="91"/>
      <c r="Z6" s="91"/>
      <c r="AA6" s="91"/>
      <c r="AB6" s="91"/>
      <c r="AC6" s="91"/>
      <c r="AD6" s="91"/>
    </row>
    <row r="7" spans="1:30" x14ac:dyDescent="0.25">
      <c r="A7" s="23"/>
      <c r="B7" s="122"/>
      <c r="C7" s="123"/>
      <c r="D7" s="124"/>
      <c r="E7" s="125"/>
      <c r="F7" s="126"/>
      <c r="G7" s="123"/>
      <c r="H7" s="123"/>
      <c r="I7" s="123"/>
      <c r="J7" s="127"/>
      <c r="K7" s="127"/>
      <c r="L7" s="127"/>
      <c r="M7" s="123"/>
      <c r="N7" s="123"/>
      <c r="O7" s="123"/>
      <c r="P7" s="123"/>
      <c r="Q7" s="132"/>
      <c r="R7" s="132"/>
      <c r="S7" s="132"/>
      <c r="T7" s="132"/>
      <c r="U7" s="132"/>
      <c r="V7" s="123"/>
      <c r="W7" s="124"/>
      <c r="X7" s="128"/>
      <c r="Y7" s="91"/>
      <c r="Z7" s="91"/>
      <c r="AA7" s="91"/>
      <c r="AB7" s="91"/>
      <c r="AC7" s="91"/>
      <c r="AD7" s="91"/>
    </row>
    <row r="8" spans="1:30" x14ac:dyDescent="0.25">
      <c r="A8" s="23"/>
      <c r="B8" s="99"/>
      <c r="C8" s="1"/>
      <c r="D8" s="99"/>
      <c r="E8" s="100"/>
      <c r="G8" s="1"/>
      <c r="H8" s="47"/>
      <c r="I8" s="1"/>
      <c r="J8" s="24"/>
      <c r="K8" s="24"/>
      <c r="L8" s="24"/>
      <c r="M8" s="1"/>
      <c r="N8" s="1"/>
      <c r="O8" s="1"/>
      <c r="P8" s="1"/>
      <c r="Q8" s="133"/>
      <c r="R8" s="133"/>
      <c r="S8" s="133"/>
      <c r="T8" s="133"/>
      <c r="U8" s="133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3"/>
      <c r="B9" s="99"/>
      <c r="C9" s="1"/>
      <c r="D9" s="99"/>
      <c r="E9" s="100"/>
      <c r="G9" s="1"/>
      <c r="H9" s="47"/>
      <c r="I9" s="1"/>
      <c r="J9" s="24"/>
      <c r="K9" s="24"/>
      <c r="L9" s="24"/>
      <c r="M9" s="1"/>
      <c r="N9" s="1"/>
      <c r="O9" s="1"/>
      <c r="P9" s="1"/>
      <c r="Q9" s="133"/>
      <c r="R9" s="133"/>
      <c r="S9" s="133"/>
      <c r="T9" s="133"/>
      <c r="U9" s="133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3"/>
      <c r="B10" s="99"/>
      <c r="C10" s="1"/>
      <c r="D10" s="99"/>
      <c r="E10" s="100"/>
      <c r="G10" s="1"/>
      <c r="H10" s="47"/>
      <c r="I10" s="1"/>
      <c r="J10" s="24"/>
      <c r="K10" s="24"/>
      <c r="L10" s="24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3"/>
      <c r="B11" s="99"/>
      <c r="C11" s="1"/>
      <c r="D11" s="99"/>
      <c r="E11" s="100"/>
      <c r="G11" s="1"/>
      <c r="H11" s="47"/>
      <c r="I11" s="1"/>
      <c r="J11" s="24"/>
      <c r="K11" s="24"/>
      <c r="L11" s="24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3"/>
      <c r="B12" s="99"/>
      <c r="C12" s="1"/>
      <c r="D12" s="99"/>
      <c r="E12" s="100"/>
      <c r="G12" s="1"/>
      <c r="H12" s="47"/>
      <c r="I12" s="1"/>
      <c r="J12" s="24"/>
      <c r="K12" s="24"/>
      <c r="L12" s="24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3"/>
      <c r="B13" s="99"/>
      <c r="C13" s="1"/>
      <c r="D13" s="99"/>
      <c r="E13" s="100"/>
      <c r="G13" s="1"/>
      <c r="H13" s="47"/>
      <c r="I13" s="1"/>
      <c r="J13" s="24"/>
      <c r="K13" s="24"/>
      <c r="L13" s="24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3"/>
      <c r="B14" s="99"/>
      <c r="C14" s="1"/>
      <c r="D14" s="99"/>
      <c r="E14" s="100"/>
      <c r="G14" s="1"/>
      <c r="H14" s="47"/>
      <c r="I14" s="1"/>
      <c r="J14" s="24"/>
      <c r="K14" s="24"/>
      <c r="L14" s="24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3"/>
      <c r="B15" s="99"/>
      <c r="C15" s="1"/>
      <c r="D15" s="99"/>
      <c r="E15" s="100"/>
      <c r="G15" s="1"/>
      <c r="H15" s="47"/>
      <c r="I15" s="1"/>
      <c r="J15" s="24"/>
      <c r="K15" s="24"/>
      <c r="L15" s="24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3"/>
      <c r="B16" s="99"/>
      <c r="C16" s="1"/>
      <c r="D16" s="99"/>
      <c r="E16" s="100"/>
      <c r="G16" s="1"/>
      <c r="H16" s="47"/>
      <c r="I16" s="1"/>
      <c r="J16" s="24"/>
      <c r="K16" s="24"/>
      <c r="L16" s="24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3"/>
      <c r="B17" s="99"/>
      <c r="C17" s="1"/>
      <c r="D17" s="99"/>
      <c r="E17" s="100"/>
      <c r="G17" s="1"/>
      <c r="H17" s="47"/>
      <c r="I17" s="1"/>
      <c r="J17" s="24"/>
      <c r="K17" s="24"/>
      <c r="L17" s="24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3"/>
      <c r="B18" s="99"/>
      <c r="C18" s="1"/>
      <c r="D18" s="99"/>
      <c r="E18" s="100"/>
      <c r="G18" s="1"/>
      <c r="H18" s="47"/>
      <c r="I18" s="1"/>
      <c r="J18" s="24"/>
      <c r="K18" s="24"/>
      <c r="L18" s="24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3"/>
      <c r="B19" s="99"/>
      <c r="C19" s="1"/>
      <c r="D19" s="99"/>
      <c r="E19" s="100"/>
      <c r="G19" s="1"/>
      <c r="H19" s="47"/>
      <c r="I19" s="1"/>
      <c r="J19" s="24"/>
      <c r="K19" s="24"/>
      <c r="L19" s="24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3"/>
      <c r="B20" s="99"/>
      <c r="C20" s="1"/>
      <c r="D20" s="99"/>
      <c r="E20" s="100"/>
      <c r="G20" s="1"/>
      <c r="H20" s="47"/>
      <c r="I20" s="1"/>
      <c r="J20" s="24"/>
      <c r="K20" s="24"/>
      <c r="L20" s="24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3"/>
      <c r="B21" s="99"/>
      <c r="C21" s="1"/>
      <c r="D21" s="99"/>
      <c r="E21" s="100"/>
      <c r="G21" s="1"/>
      <c r="H21" s="47"/>
      <c r="I21" s="1"/>
      <c r="J21" s="24"/>
      <c r="K21" s="24"/>
      <c r="L21" s="24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3"/>
      <c r="B22" s="99"/>
      <c r="C22" s="1"/>
      <c r="D22" s="99"/>
      <c r="E22" s="100"/>
      <c r="G22" s="1"/>
      <c r="H22" s="47"/>
      <c r="I22" s="1"/>
      <c r="J22" s="24"/>
      <c r="K22" s="24"/>
      <c r="L22" s="24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3"/>
      <c r="B23" s="99"/>
      <c r="C23" s="1"/>
      <c r="D23" s="99"/>
      <c r="E23" s="100"/>
      <c r="G23" s="1"/>
      <c r="H23" s="47"/>
      <c r="I23" s="1"/>
      <c r="J23" s="24"/>
      <c r="K23" s="24"/>
      <c r="L23" s="24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3"/>
      <c r="B24" s="99"/>
      <c r="C24" s="1"/>
      <c r="D24" s="99"/>
      <c r="E24" s="100"/>
      <c r="G24" s="1"/>
      <c r="H24" s="47"/>
      <c r="I24" s="1"/>
      <c r="J24" s="24"/>
      <c r="K24" s="24"/>
      <c r="L24" s="24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3"/>
      <c r="B25" s="99"/>
      <c r="C25" s="1"/>
      <c r="D25" s="99"/>
      <c r="E25" s="100"/>
      <c r="G25" s="1"/>
      <c r="H25" s="47"/>
      <c r="I25" s="1"/>
      <c r="J25" s="24"/>
      <c r="K25" s="24"/>
      <c r="L25" s="24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3"/>
      <c r="B26" s="99"/>
      <c r="C26" s="1"/>
      <c r="D26" s="99"/>
      <c r="E26" s="100"/>
      <c r="G26" s="1"/>
      <c r="H26" s="47"/>
      <c r="I26" s="1"/>
      <c r="J26" s="24"/>
      <c r="K26" s="24"/>
      <c r="L26" s="24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3"/>
      <c r="B27" s="99"/>
      <c r="C27" s="1"/>
      <c r="D27" s="99"/>
      <c r="E27" s="100"/>
      <c r="G27" s="1"/>
      <c r="H27" s="47"/>
      <c r="I27" s="1"/>
      <c r="J27" s="24"/>
      <c r="K27" s="24"/>
      <c r="L27" s="24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3"/>
      <c r="B28" s="99"/>
      <c r="C28" s="1"/>
      <c r="D28" s="99"/>
      <c r="E28" s="100"/>
      <c r="G28" s="1"/>
      <c r="H28" s="47"/>
      <c r="I28" s="1"/>
      <c r="J28" s="24"/>
      <c r="K28" s="24"/>
      <c r="L28" s="24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3"/>
      <c r="B29" s="99"/>
      <c r="C29" s="1"/>
      <c r="D29" s="99"/>
      <c r="E29" s="100"/>
      <c r="G29" s="1"/>
      <c r="H29" s="47"/>
      <c r="I29" s="1"/>
      <c r="J29" s="24"/>
      <c r="K29" s="24"/>
      <c r="L29" s="24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3"/>
      <c r="B30" s="99"/>
      <c r="C30" s="1"/>
      <c r="D30" s="99"/>
      <c r="E30" s="100"/>
      <c r="G30" s="1"/>
      <c r="H30" s="47"/>
      <c r="I30" s="1"/>
      <c r="J30" s="24"/>
      <c r="K30" s="24"/>
      <c r="L30" s="24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3"/>
      <c r="B31" s="99"/>
      <c r="C31" s="1"/>
      <c r="D31" s="99"/>
      <c r="E31" s="100"/>
      <c r="G31" s="1"/>
      <c r="H31" s="47"/>
      <c r="I31" s="1"/>
      <c r="J31" s="24"/>
      <c r="K31" s="24"/>
      <c r="L31" s="24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3"/>
      <c r="B32" s="99"/>
      <c r="C32" s="1"/>
      <c r="D32" s="99"/>
      <c r="E32" s="100"/>
      <c r="G32" s="1"/>
      <c r="H32" s="47"/>
      <c r="I32" s="1"/>
      <c r="J32" s="24"/>
      <c r="K32" s="24"/>
      <c r="L32" s="24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99"/>
      <c r="C33" s="1"/>
      <c r="D33" s="99"/>
      <c r="E33" s="100"/>
      <c r="G33" s="1"/>
      <c r="H33" s="47"/>
      <c r="I33" s="1"/>
      <c r="J33" s="24"/>
      <c r="K33" s="24"/>
      <c r="L33" s="24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99"/>
      <c r="C34" s="1"/>
      <c r="D34" s="99"/>
      <c r="E34" s="100"/>
      <c r="G34" s="1"/>
      <c r="H34" s="47"/>
      <c r="I34" s="1"/>
      <c r="J34" s="24"/>
      <c r="K34" s="24"/>
      <c r="L34" s="24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99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2019-10-07T08:39:14Z</dcterms:modified>
</cp:coreProperties>
</file>