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M14" i="1"/>
  <c r="O12" i="1"/>
  <c r="M12" i="1"/>
  <c r="O11" i="1"/>
  <c r="M11" i="1"/>
  <c r="O10" i="1"/>
  <c r="M10" i="1"/>
  <c r="O9" i="1"/>
  <c r="M9" i="1"/>
  <c r="O8" i="1"/>
  <c r="M8" i="1"/>
  <c r="O15" i="1"/>
  <c r="M15" i="1"/>
  <c r="AE15" i="1"/>
  <c r="AD15" i="1"/>
  <c r="AC15" i="1"/>
  <c r="AB15" i="1"/>
  <c r="AA15" i="1"/>
  <c r="Z15" i="1"/>
  <c r="Y15" i="1"/>
  <c r="I21" i="1"/>
  <c r="X15" i="1"/>
  <c r="H21" i="1"/>
  <c r="W15" i="1"/>
  <c r="G21" i="1"/>
  <c r="V15" i="1"/>
  <c r="F21" i="1"/>
  <c r="U15" i="1"/>
  <c r="E21" i="1"/>
  <c r="T15" i="1"/>
  <c r="I20" i="1"/>
  <c r="S15" i="1"/>
  <c r="H20" i="1"/>
  <c r="R15" i="1"/>
  <c r="G20" i="1"/>
  <c r="Q15" i="1"/>
  <c r="F20" i="1"/>
  <c r="P15" i="1"/>
  <c r="E20" i="1"/>
  <c r="L15" i="1"/>
  <c r="K15" i="1"/>
  <c r="J15" i="1"/>
  <c r="I15" i="1"/>
  <c r="I19" i="1"/>
  <c r="I22" i="1" s="1"/>
  <c r="N22" i="1" s="1"/>
  <c r="H15" i="1"/>
  <c r="H19" i="1"/>
  <c r="H22" i="1" s="1"/>
  <c r="G15" i="1"/>
  <c r="G19" i="1"/>
  <c r="G22" i="1" s="1"/>
  <c r="F15" i="1"/>
  <c r="F19" i="1"/>
  <c r="F22" i="1" s="1"/>
  <c r="E15" i="1"/>
  <c r="E19" i="1" s="1"/>
  <c r="D16" i="1"/>
  <c r="K21" i="1"/>
  <c r="L21" i="1"/>
  <c r="O19" i="1"/>
  <c r="O22" i="1"/>
  <c r="N15" i="1"/>
  <c r="N19" i="1"/>
  <c r="N20" i="1"/>
  <c r="M20" i="1"/>
  <c r="L20" i="1"/>
  <c r="M21" i="1"/>
  <c r="N21" i="1"/>
  <c r="K20" i="1"/>
  <c r="E22" i="1" l="1"/>
  <c r="M22" i="1" s="1"/>
  <c r="M19" i="1"/>
  <c r="K19" i="1"/>
  <c r="L22" i="1"/>
  <c r="L19" i="1"/>
  <c r="K22" i="1" l="1"/>
</calcChain>
</file>

<file path=xl/sharedStrings.xml><?xml version="1.0" encoding="utf-8"?>
<sst xmlns="http://schemas.openxmlformats.org/spreadsheetml/2006/main" count="125" uniqueCount="82">
  <si>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</si>
  <si>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</si>
  <si>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</si>
  <si>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</si>
  <si>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</si>
  <si>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</si>
  <si>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</si>
  <si>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</si>
  <si>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</si>
  <si>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</si>
  <si>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</si>
  <si>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</si>
  <si>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</si>
  <si>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</si>
  <si>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</si>
  <si>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</si>
  <si>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</si>
  <si>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</si>
  <si>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</si>
  <si>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</si>
  <si>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</si>
  <si>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</si>
  <si>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</si>
  <si>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</si>
  <si>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</si>
  <si>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</si>
  <si>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</si>
  <si>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</si>
  <si>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</si>
  <si>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</si>
  <si>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</si>
  <si>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</si>
  <si>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</si>
  <si>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</si>
  <si>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</si>
  <si>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</si>
  <si>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Tahko = Hyvinkään Tahko  (1915)</t>
  </si>
  <si>
    <t>Mirva Paukkula</t>
  </si>
  <si>
    <t>9.</t>
  </si>
  <si>
    <t>Tahko</t>
  </si>
  <si>
    <t>12.</t>
  </si>
  <si>
    <t>3.</t>
  </si>
  <si>
    <t>ViPa</t>
  </si>
  <si>
    <t>play off</t>
  </si>
  <si>
    <t>10.</t>
  </si>
  <si>
    <t>karsintasarja</t>
  </si>
  <si>
    <t>11.</t>
  </si>
  <si>
    <t>ykköspesis</t>
  </si>
  <si>
    <t>14.3.1977</t>
  </si>
  <si>
    <t>superpesiskarsinta</t>
  </si>
  <si>
    <t>ENSIMMÄISET</t>
  </si>
  <si>
    <t>Ottelu</t>
  </si>
  <si>
    <t>1.  ottelu</t>
  </si>
  <si>
    <t>Lyöty juoksu</t>
  </si>
  <si>
    <t>Tuotu juoksu</t>
  </si>
  <si>
    <t>Kunnari</t>
  </si>
  <si>
    <t>27.07. 1994  Turku-Pesis - Tahko  0-2  (1-2, 2-8)</t>
  </si>
  <si>
    <t xml:space="preserve">  17 v   4 kk 13 pv</t>
  </si>
  <si>
    <t>suomensarja</t>
  </si>
  <si>
    <t>Tahko  2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</si>
  <si>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</si>
  <si>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</si>
  <si>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</si>
  <si>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</si>
  <si>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</si>
  <si>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</si>
  <si>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</si>
  <si>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</si>
  <si>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</si>
  <si>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</si>
  <si>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</si>
  <si>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</si>
  <si>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</si>
  <si>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</si>
  <si>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</si>
  <si>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23.07. 1994  Loimaa</t>
  </si>
  <si>
    <t xml:space="preserve">  2-26</t>
  </si>
  <si>
    <t>Hannu Pelkonen</t>
  </si>
  <si>
    <t>jok</t>
  </si>
  <si>
    <t>2/5</t>
  </si>
  <si>
    <t>1/1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</si>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</sst>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/>
    <xf numFmtId="165" fontId="2" fillId="3" borderId="3" xfId="0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" fontId="2" fillId="8" borderId="3" xfId="0" applyNumberFormat="1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6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left"/>
    </xf>
    <xf numFmtId="49" fontId="2" fillId="9" borderId="11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9" borderId="15" xfId="0" applyFont="1" applyFill="1" applyBorder="1"/>
    <xf numFmtId="49" fontId="2" fillId="9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38</v>
      </c>
      <c r="D4" s="29" t="s">
        <v>39</v>
      </c>
      <c r="E4" s="59">
        <v>2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60">
        <v>0</v>
      </c>
      <c r="O4" s="37">
        <v>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8">
        <v>1995</v>
      </c>
      <c r="C5" s="88"/>
      <c r="D5" s="89" t="s">
        <v>59</v>
      </c>
      <c r="E5" s="90"/>
      <c r="F5" s="92" t="s">
        <v>58</v>
      </c>
      <c r="G5" s="88"/>
      <c r="H5" s="88"/>
      <c r="I5" s="88"/>
      <c r="J5" s="88"/>
      <c r="K5" s="88"/>
      <c r="L5" s="88"/>
      <c r="M5" s="88"/>
      <c r="N5" s="9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4">
        <v>1996</v>
      </c>
      <c r="C6" s="64"/>
      <c r="D6" s="65" t="s">
        <v>39</v>
      </c>
      <c r="E6" s="64"/>
      <c r="F6" s="67" t="s">
        <v>47</v>
      </c>
      <c r="G6" s="70"/>
      <c r="H6" s="69"/>
      <c r="I6" s="64"/>
      <c r="J6" s="64"/>
      <c r="K6" s="64"/>
      <c r="L6" s="64"/>
      <c r="M6" s="64"/>
      <c r="N6" s="7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4">
        <v>1997</v>
      </c>
      <c r="C7" s="64"/>
      <c r="D7" s="65" t="s">
        <v>39</v>
      </c>
      <c r="E7" s="64"/>
      <c r="F7" s="67" t="s">
        <v>47</v>
      </c>
      <c r="G7" s="70"/>
      <c r="H7" s="69"/>
      <c r="I7" s="64"/>
      <c r="J7" s="64"/>
      <c r="K7" s="64"/>
      <c r="L7" s="64"/>
      <c r="M7" s="64"/>
      <c r="N7" s="7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2" t="s">
        <v>49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1998</v>
      </c>
      <c r="C8" s="27" t="s">
        <v>40</v>
      </c>
      <c r="D8" s="29" t="s">
        <v>39</v>
      </c>
      <c r="E8" s="59">
        <v>22</v>
      </c>
      <c r="F8" s="27">
        <v>2</v>
      </c>
      <c r="G8" s="27">
        <v>18</v>
      </c>
      <c r="H8" s="27">
        <v>6</v>
      </c>
      <c r="I8" s="27">
        <v>75</v>
      </c>
      <c r="J8" s="27">
        <v>5</v>
      </c>
      <c r="K8" s="27">
        <v>23</v>
      </c>
      <c r="L8" s="27">
        <v>27</v>
      </c>
      <c r="M8" s="27">
        <f>PRODUCT(F8+G8)</f>
        <v>20</v>
      </c>
      <c r="N8" s="30">
        <v>0.52100000000000002</v>
      </c>
      <c r="O8" s="37">
        <f t="shared" ref="O8:O14" si="0">PRODUCT(I8/N8)</f>
        <v>143.95393474088291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1999</v>
      </c>
      <c r="C9" s="27" t="s">
        <v>41</v>
      </c>
      <c r="D9" s="29" t="s">
        <v>42</v>
      </c>
      <c r="E9" s="59">
        <v>22</v>
      </c>
      <c r="F9" s="27">
        <v>0</v>
      </c>
      <c r="G9" s="27">
        <v>14</v>
      </c>
      <c r="H9" s="27">
        <v>3</v>
      </c>
      <c r="I9" s="27">
        <v>42</v>
      </c>
      <c r="J9" s="27">
        <v>9</v>
      </c>
      <c r="K9" s="27">
        <v>6</v>
      </c>
      <c r="L9" s="27">
        <v>13</v>
      </c>
      <c r="M9" s="27">
        <f>PRODUCT(F9+G9)</f>
        <v>14</v>
      </c>
      <c r="N9" s="30">
        <v>0.33900000000000002</v>
      </c>
      <c r="O9" s="37">
        <f t="shared" si="0"/>
        <v>123.8938053097345</v>
      </c>
      <c r="P9" s="27">
        <v>9</v>
      </c>
      <c r="Q9" s="27">
        <v>1</v>
      </c>
      <c r="R9" s="27">
        <v>8</v>
      </c>
      <c r="S9" s="27">
        <v>1</v>
      </c>
      <c r="T9" s="27">
        <v>23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>
        <v>1</v>
      </c>
      <c r="AF9" s="14" t="s">
        <v>43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2000</v>
      </c>
      <c r="C10" s="27" t="s">
        <v>44</v>
      </c>
      <c r="D10" s="29" t="s">
        <v>42</v>
      </c>
      <c r="E10" s="59">
        <v>22</v>
      </c>
      <c r="F10" s="27">
        <v>0</v>
      </c>
      <c r="G10" s="27">
        <v>13</v>
      </c>
      <c r="H10" s="27">
        <v>3</v>
      </c>
      <c r="I10" s="27">
        <v>57</v>
      </c>
      <c r="J10" s="27">
        <v>12</v>
      </c>
      <c r="K10" s="27">
        <v>13</v>
      </c>
      <c r="L10" s="27">
        <v>19</v>
      </c>
      <c r="M10" s="27">
        <f>PRODUCT(F10+G10)</f>
        <v>13</v>
      </c>
      <c r="N10" s="30">
        <v>0.38</v>
      </c>
      <c r="O10" s="37">
        <f t="shared" si="0"/>
        <v>150</v>
      </c>
      <c r="P10" s="27"/>
      <c r="Q10" s="27"/>
      <c r="R10" s="27"/>
      <c r="S10" s="27"/>
      <c r="T10" s="27"/>
      <c r="U10" s="28">
        <v>6</v>
      </c>
      <c r="V10" s="28">
        <v>0</v>
      </c>
      <c r="W10" s="28">
        <v>5</v>
      </c>
      <c r="X10" s="28">
        <v>6</v>
      </c>
      <c r="Y10" s="28">
        <v>32</v>
      </c>
      <c r="Z10" s="61"/>
      <c r="AA10" s="27"/>
      <c r="AB10" s="27"/>
      <c r="AC10" s="27"/>
      <c r="AD10" s="27"/>
      <c r="AE10" s="27"/>
      <c r="AF10" s="62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2001</v>
      </c>
      <c r="C11" s="27" t="s">
        <v>46</v>
      </c>
      <c r="D11" s="29" t="s">
        <v>42</v>
      </c>
      <c r="E11" s="59">
        <v>24</v>
      </c>
      <c r="F11" s="27">
        <v>5</v>
      </c>
      <c r="G11" s="27">
        <v>15</v>
      </c>
      <c r="H11" s="27">
        <v>16</v>
      </c>
      <c r="I11" s="27">
        <v>107</v>
      </c>
      <c r="J11" s="27">
        <v>12</v>
      </c>
      <c r="K11" s="27">
        <v>38</v>
      </c>
      <c r="L11" s="27">
        <v>37</v>
      </c>
      <c r="M11" s="27">
        <f>PRODUCT(F11+G11)</f>
        <v>20</v>
      </c>
      <c r="N11" s="63">
        <v>0.59099999999999997</v>
      </c>
      <c r="O11" s="37">
        <f t="shared" si="0"/>
        <v>181.04906937394247</v>
      </c>
      <c r="P11" s="27"/>
      <c r="Q11" s="27"/>
      <c r="R11" s="27"/>
      <c r="S11" s="27"/>
      <c r="T11" s="27"/>
      <c r="U11" s="28">
        <v>7</v>
      </c>
      <c r="V11" s="28">
        <v>0</v>
      </c>
      <c r="W11" s="28">
        <v>6</v>
      </c>
      <c r="X11" s="28">
        <v>3</v>
      </c>
      <c r="Y11" s="28">
        <v>28</v>
      </c>
      <c r="Z11" s="27"/>
      <c r="AA11" s="27"/>
      <c r="AB11" s="27"/>
      <c r="AC11" s="27"/>
      <c r="AD11" s="27"/>
      <c r="AE11" s="27"/>
      <c r="AF11" s="62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2002</v>
      </c>
      <c r="C12" s="27" t="s">
        <v>40</v>
      </c>
      <c r="D12" s="29" t="s">
        <v>42</v>
      </c>
      <c r="E12" s="59">
        <v>24</v>
      </c>
      <c r="F12" s="27">
        <v>0</v>
      </c>
      <c r="G12" s="27">
        <v>17</v>
      </c>
      <c r="H12" s="27">
        <v>2</v>
      </c>
      <c r="I12" s="27">
        <v>98</v>
      </c>
      <c r="J12" s="27">
        <v>18</v>
      </c>
      <c r="K12" s="27">
        <v>34</v>
      </c>
      <c r="L12" s="27">
        <v>29</v>
      </c>
      <c r="M12" s="27">
        <f>PRODUCT(F12+G12)</f>
        <v>17</v>
      </c>
      <c r="N12" s="30">
        <v>0.54700000000000004</v>
      </c>
      <c r="O12" s="37">
        <f t="shared" si="0"/>
        <v>179.15904936014624</v>
      </c>
      <c r="P12" s="27"/>
      <c r="Q12" s="27"/>
      <c r="R12" s="27"/>
      <c r="S12" s="27"/>
      <c r="T12" s="27"/>
      <c r="U12" s="28">
        <v>7</v>
      </c>
      <c r="V12" s="28">
        <v>1</v>
      </c>
      <c r="W12" s="28">
        <v>2</v>
      </c>
      <c r="X12" s="28">
        <v>5</v>
      </c>
      <c r="Y12" s="28">
        <v>29</v>
      </c>
      <c r="Z12" s="27"/>
      <c r="AA12" s="27"/>
      <c r="AB12" s="27"/>
      <c r="AC12" s="27"/>
      <c r="AD12" s="27"/>
      <c r="AE12" s="27"/>
      <c r="AF12" s="62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4">
        <v>2003</v>
      </c>
      <c r="C13" s="64"/>
      <c r="D13" s="65" t="s">
        <v>42</v>
      </c>
      <c r="E13" s="66"/>
      <c r="F13" s="67" t="s">
        <v>47</v>
      </c>
      <c r="G13" s="70"/>
      <c r="H13" s="69"/>
      <c r="I13" s="64"/>
      <c r="J13" s="64"/>
      <c r="K13" s="64"/>
      <c r="L13" s="64"/>
      <c r="M13" s="64"/>
      <c r="N13" s="64"/>
      <c r="O13" s="37"/>
      <c r="P13" s="27"/>
      <c r="Q13" s="27"/>
      <c r="R13" s="27"/>
      <c r="S13" s="27"/>
      <c r="T13" s="27"/>
      <c r="U13" s="28">
        <v>6</v>
      </c>
      <c r="V13" s="28">
        <v>1</v>
      </c>
      <c r="W13" s="28">
        <v>6</v>
      </c>
      <c r="X13" s="28">
        <v>8</v>
      </c>
      <c r="Y13" s="28">
        <v>31</v>
      </c>
      <c r="Z13" s="27"/>
      <c r="AA13" s="27"/>
      <c r="AB13" s="27"/>
      <c r="AC13" s="27"/>
      <c r="AD13" s="27"/>
      <c r="AE13" s="27"/>
      <c r="AF13" s="62" t="s">
        <v>45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2004</v>
      </c>
      <c r="C14" s="27" t="s">
        <v>44</v>
      </c>
      <c r="D14" s="29" t="s">
        <v>42</v>
      </c>
      <c r="E14" s="59">
        <v>20</v>
      </c>
      <c r="F14" s="27">
        <v>0</v>
      </c>
      <c r="G14" s="68">
        <v>18</v>
      </c>
      <c r="H14" s="27">
        <v>2</v>
      </c>
      <c r="I14" s="27">
        <v>61</v>
      </c>
      <c r="J14" s="27">
        <v>2</v>
      </c>
      <c r="K14" s="27">
        <v>18</v>
      </c>
      <c r="L14" s="27">
        <v>23</v>
      </c>
      <c r="M14" s="27">
        <f>PRODUCT(F14+G14)</f>
        <v>18</v>
      </c>
      <c r="N14" s="30">
        <v>0.48</v>
      </c>
      <c r="O14" s="37">
        <f t="shared" si="0"/>
        <v>127.08333333333334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1">SUM(E4:E14)</f>
        <v>136</v>
      </c>
      <c r="F15" s="19">
        <f t="shared" si="1"/>
        <v>7</v>
      </c>
      <c r="G15" s="19">
        <f t="shared" si="1"/>
        <v>95</v>
      </c>
      <c r="H15" s="19">
        <f t="shared" si="1"/>
        <v>32</v>
      </c>
      <c r="I15" s="19">
        <f t="shared" si="1"/>
        <v>440</v>
      </c>
      <c r="J15" s="19">
        <f t="shared" si="1"/>
        <v>58</v>
      </c>
      <c r="K15" s="19">
        <f t="shared" si="1"/>
        <v>132</v>
      </c>
      <c r="L15" s="19">
        <f t="shared" si="1"/>
        <v>148</v>
      </c>
      <c r="M15" s="19">
        <f t="shared" si="1"/>
        <v>102</v>
      </c>
      <c r="N15" s="31">
        <f>PRODUCT(I15/O15)</f>
        <v>0.48504132973536651</v>
      </c>
      <c r="O15" s="32">
        <f t="shared" ref="O15:AE15" si="2">SUM(O4:O14)</f>
        <v>907.13919211803955</v>
      </c>
      <c r="P15" s="19">
        <f t="shared" si="2"/>
        <v>9</v>
      </c>
      <c r="Q15" s="19">
        <f t="shared" si="2"/>
        <v>1</v>
      </c>
      <c r="R15" s="19">
        <f t="shared" si="2"/>
        <v>8</v>
      </c>
      <c r="S15" s="19">
        <f t="shared" si="2"/>
        <v>1</v>
      </c>
      <c r="T15" s="19">
        <f t="shared" si="2"/>
        <v>23</v>
      </c>
      <c r="U15" s="19">
        <f t="shared" si="2"/>
        <v>26</v>
      </c>
      <c r="V15" s="19">
        <f t="shared" si="2"/>
        <v>2</v>
      </c>
      <c r="W15" s="19">
        <f t="shared" si="2"/>
        <v>19</v>
      </c>
      <c r="X15" s="19">
        <f t="shared" si="2"/>
        <v>22</v>
      </c>
      <c r="Y15" s="19">
        <f t="shared" si="2"/>
        <v>120</v>
      </c>
      <c r="Z15" s="19">
        <f t="shared" si="2"/>
        <v>0</v>
      </c>
      <c r="AA15" s="19">
        <f t="shared" si="2"/>
        <v>0</v>
      </c>
      <c r="AB15" s="19">
        <f t="shared" si="2"/>
        <v>0</v>
      </c>
      <c r="AC15" s="19">
        <f t="shared" si="2"/>
        <v>0</v>
      </c>
      <c r="AD15" s="19">
        <f t="shared" si="2"/>
        <v>0</v>
      </c>
      <c r="AE15" s="19">
        <f t="shared" si="2"/>
        <v>1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307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50</v>
      </c>
      <c r="Q18" s="13"/>
      <c r="R18" s="13"/>
      <c r="S18" s="13"/>
      <c r="T18" s="73"/>
      <c r="U18" s="73"/>
      <c r="V18" s="73"/>
      <c r="W18" s="73"/>
      <c r="X18" s="73"/>
      <c r="Y18" s="13"/>
      <c r="Z18" s="13"/>
      <c r="AA18" s="13"/>
      <c r="AB18" s="13"/>
      <c r="AC18" s="13"/>
      <c r="AD18" s="13"/>
      <c r="AE18" s="13"/>
      <c r="AF18" s="6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2"/>
      <c r="E19" s="27">
        <f>PRODUCT(E15)</f>
        <v>136</v>
      </c>
      <c r="F19" s="27">
        <f>PRODUCT(F15)</f>
        <v>7</v>
      </c>
      <c r="G19" s="27">
        <f>PRODUCT(G15)</f>
        <v>95</v>
      </c>
      <c r="H19" s="27">
        <f>PRODUCT(H15)</f>
        <v>32</v>
      </c>
      <c r="I19" s="27">
        <f>PRODUCT(I15)</f>
        <v>440</v>
      </c>
      <c r="J19" s="1"/>
      <c r="K19" s="43">
        <f>PRODUCT((F19+G19)/E19)</f>
        <v>0.75</v>
      </c>
      <c r="L19" s="43">
        <f>PRODUCT(H19/E19)</f>
        <v>0.23529411764705882</v>
      </c>
      <c r="M19" s="43">
        <f>PRODUCT(I19/E19)</f>
        <v>3.2352941176470589</v>
      </c>
      <c r="N19" s="30">
        <f>PRODUCT(N15)</f>
        <v>0.48504132973536651</v>
      </c>
      <c r="O19" s="25">
        <f>PRODUCT(O15)</f>
        <v>907.13919211803955</v>
      </c>
      <c r="P19" s="74" t="s">
        <v>51</v>
      </c>
      <c r="Q19" s="75"/>
      <c r="R19" s="75"/>
      <c r="S19" s="76" t="s">
        <v>56</v>
      </c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 t="s">
        <v>52</v>
      </c>
      <c r="AE19" s="76"/>
      <c r="AF19" s="78" t="s">
        <v>57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18</v>
      </c>
      <c r="C20" s="45"/>
      <c r="D20" s="46"/>
      <c r="E20" s="27">
        <f>PRODUCT(P15)</f>
        <v>9</v>
      </c>
      <c r="F20" s="27">
        <f>PRODUCT(Q15)</f>
        <v>1</v>
      </c>
      <c r="G20" s="27">
        <f>PRODUCT(R15)</f>
        <v>8</v>
      </c>
      <c r="H20" s="27">
        <f>PRODUCT(S15)</f>
        <v>1</v>
      </c>
      <c r="I20" s="27">
        <f>PRODUCT(T15)</f>
        <v>23</v>
      </c>
      <c r="J20" s="1"/>
      <c r="K20" s="43">
        <f>PRODUCT((F20+G20)/E20)</f>
        <v>1</v>
      </c>
      <c r="L20" s="43">
        <f>PRODUCT(H20/E20)</f>
        <v>0.1111111111111111</v>
      </c>
      <c r="M20" s="43">
        <f>PRODUCT(I20/E20)</f>
        <v>2.5555555555555554</v>
      </c>
      <c r="N20" s="30">
        <f>PRODUCT(I20/O20)</f>
        <v>0.44230769230769229</v>
      </c>
      <c r="O20" s="25">
        <v>52</v>
      </c>
      <c r="P20" s="79" t="s">
        <v>53</v>
      </c>
      <c r="Q20" s="80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/>
      <c r="AE20" s="81"/>
      <c r="AF20" s="8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19</v>
      </c>
      <c r="C21" s="48"/>
      <c r="D21" s="49"/>
      <c r="E21" s="28">
        <f>PRODUCT(U15)</f>
        <v>26</v>
      </c>
      <c r="F21" s="28">
        <f>PRODUCT(V15)</f>
        <v>2</v>
      </c>
      <c r="G21" s="28">
        <f>PRODUCT(W15)</f>
        <v>19</v>
      </c>
      <c r="H21" s="28">
        <f>PRODUCT(X15)</f>
        <v>22</v>
      </c>
      <c r="I21" s="28">
        <f>PRODUCT(Y15)</f>
        <v>120</v>
      </c>
      <c r="J21" s="1"/>
      <c r="K21" s="50">
        <f>PRODUCT((F21+G21)/E21)</f>
        <v>0.80769230769230771</v>
      </c>
      <c r="L21" s="50">
        <f>PRODUCT(H21/E21)</f>
        <v>0.84615384615384615</v>
      </c>
      <c r="M21" s="50">
        <f>PRODUCT(I21/E21)</f>
        <v>4.615384615384615</v>
      </c>
      <c r="N21" s="51">
        <f>PRODUCT(I21/O21)</f>
        <v>0.60606060606060608</v>
      </c>
      <c r="O21" s="25">
        <v>198</v>
      </c>
      <c r="P21" s="79" t="s">
        <v>54</v>
      </c>
      <c r="Q21" s="80"/>
      <c r="R21" s="80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/>
      <c r="AE21" s="81"/>
      <c r="AF21" s="8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20</v>
      </c>
      <c r="C22" s="53"/>
      <c r="D22" s="54"/>
      <c r="E22" s="19">
        <f>SUM(E19:E21)</f>
        <v>171</v>
      </c>
      <c r="F22" s="19">
        <f>SUM(F19:F21)</f>
        <v>10</v>
      </c>
      <c r="G22" s="19">
        <f>SUM(G19:G21)</f>
        <v>122</v>
      </c>
      <c r="H22" s="19">
        <f>SUM(H19:H21)</f>
        <v>55</v>
      </c>
      <c r="I22" s="19">
        <f>SUM(I19:I21)</f>
        <v>583</v>
      </c>
      <c r="J22" s="1"/>
      <c r="K22" s="55">
        <f>PRODUCT((F22+G22)/E22)</f>
        <v>0.77192982456140347</v>
      </c>
      <c r="L22" s="55">
        <f>PRODUCT(H22/E22)</f>
        <v>0.32163742690058478</v>
      </c>
      <c r="M22" s="55">
        <f>PRODUCT(I22/E22)</f>
        <v>3.4093567251461989</v>
      </c>
      <c r="N22" s="31">
        <f>PRODUCT(I22/O22)</f>
        <v>0.50382875627336654</v>
      </c>
      <c r="O22" s="25">
        <f>SUM(O19:O21)</f>
        <v>1157.1391921180395</v>
      </c>
      <c r="P22" s="84" t="s">
        <v>55</v>
      </c>
      <c r="Q22" s="85"/>
      <c r="R22" s="85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7"/>
      <c r="AE22" s="86"/>
      <c r="AF22" s="72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34</v>
      </c>
      <c r="C24" s="1"/>
      <c r="D24" s="58" t="s">
        <v>36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35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3" t="s">
        <v>60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69"/>
      <c r="Y1" s="96"/>
      <c r="Z1" s="96"/>
      <c r="AA1" s="96"/>
      <c r="AB1" s="96"/>
      <c r="AC1" s="96"/>
      <c r="AD1" s="96"/>
    </row>
    <row r="2" spans="1:30" x14ac:dyDescent="0.25">
      <c r="A2" s="9"/>
      <c r="B2" s="112" t="s">
        <v>37</v>
      </c>
      <c r="C2" s="113" t="s">
        <v>48</v>
      </c>
      <c r="D2" s="97"/>
      <c r="E2" s="9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68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61</v>
      </c>
      <c r="C3" s="23" t="s">
        <v>62</v>
      </c>
      <c r="D3" s="100" t="s">
        <v>63</v>
      </c>
      <c r="E3" s="101" t="s">
        <v>1</v>
      </c>
      <c r="F3" s="25"/>
      <c r="G3" s="102" t="s">
        <v>64</v>
      </c>
      <c r="H3" s="103" t="s">
        <v>65</v>
      </c>
      <c r="I3" s="103" t="s">
        <v>31</v>
      </c>
      <c r="J3" s="18" t="s">
        <v>66</v>
      </c>
      <c r="K3" s="104" t="s">
        <v>67</v>
      </c>
      <c r="L3" s="104" t="s">
        <v>68</v>
      </c>
      <c r="M3" s="102" t="s">
        <v>69</v>
      </c>
      <c r="N3" s="102" t="s">
        <v>30</v>
      </c>
      <c r="O3" s="103" t="s">
        <v>70</v>
      </c>
      <c r="P3" s="102" t="s">
        <v>65</v>
      </c>
      <c r="Q3" s="102" t="s">
        <v>3</v>
      </c>
      <c r="R3" s="102">
        <v>1</v>
      </c>
      <c r="S3" s="102">
        <v>2</v>
      </c>
      <c r="T3" s="102">
        <v>3</v>
      </c>
      <c r="U3" s="102" t="s">
        <v>71</v>
      </c>
      <c r="V3" s="18" t="s">
        <v>21</v>
      </c>
      <c r="W3" s="17" t="s">
        <v>72</v>
      </c>
      <c r="X3" s="17" t="s">
        <v>73</v>
      </c>
      <c r="Y3" s="96"/>
      <c r="Z3" s="96"/>
      <c r="AA3" s="96"/>
      <c r="AB3" s="96"/>
      <c r="AC3" s="96"/>
      <c r="AD3" s="96"/>
    </row>
    <row r="4" spans="1:30" x14ac:dyDescent="0.25">
      <c r="A4" s="9"/>
      <c r="B4" s="115" t="s">
        <v>75</v>
      </c>
      <c r="C4" s="116" t="s">
        <v>76</v>
      </c>
      <c r="D4" s="117" t="s">
        <v>74</v>
      </c>
      <c r="E4" s="118" t="s">
        <v>39</v>
      </c>
      <c r="F4" s="114"/>
      <c r="G4" s="119">
        <v>1</v>
      </c>
      <c r="H4" s="120"/>
      <c r="I4" s="120"/>
      <c r="J4" s="121"/>
      <c r="K4" s="121" t="s">
        <v>78</v>
      </c>
      <c r="L4" s="121"/>
      <c r="M4" s="121">
        <v>1</v>
      </c>
      <c r="N4" s="119"/>
      <c r="O4" s="120"/>
      <c r="P4" s="119"/>
      <c r="Q4" s="122" t="s">
        <v>79</v>
      </c>
      <c r="R4" s="122"/>
      <c r="S4" s="122" t="s">
        <v>80</v>
      </c>
      <c r="T4" s="122" t="s">
        <v>80</v>
      </c>
      <c r="U4" s="122" t="s">
        <v>81</v>
      </c>
      <c r="V4" s="123">
        <v>0.4</v>
      </c>
      <c r="W4" s="124" t="s">
        <v>77</v>
      </c>
      <c r="X4" s="125">
        <v>2175</v>
      </c>
      <c r="Y4" s="96"/>
      <c r="Z4" s="96"/>
      <c r="AA4" s="96"/>
      <c r="AB4" s="96"/>
      <c r="AC4" s="96"/>
      <c r="AD4" s="96"/>
    </row>
    <row r="5" spans="1:30" x14ac:dyDescent="0.25">
      <c r="A5" s="24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2"/>
      <c r="Y5" s="96"/>
      <c r="Z5" s="96"/>
      <c r="AA5" s="96"/>
      <c r="AB5" s="96"/>
      <c r="AC5" s="96"/>
      <c r="AD5" s="96"/>
    </row>
    <row r="6" spans="1:30" x14ac:dyDescent="0.25">
      <c r="A6" s="24"/>
      <c r="B6" s="105"/>
      <c r="C6" s="1"/>
      <c r="D6" s="105"/>
      <c r="E6" s="10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05"/>
      <c r="C7" s="1"/>
      <c r="D7" s="105"/>
      <c r="E7" s="10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2019-01-28T09:58:16Z</dcterms:modified>
</cp:coreProperties>
</file>