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K16" i="3"/>
  <c r="AS13" i="3"/>
  <c r="AQ13" i="3"/>
  <c r="AP13" i="3"/>
  <c r="AO13" i="3"/>
  <c r="AN13" i="3"/>
  <c r="AM13" i="3"/>
  <c r="AG13" i="3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I13" i="3"/>
  <c r="H13" i="3"/>
  <c r="H17" i="3" s="1"/>
  <c r="H19" i="3" s="1"/>
  <c r="G13" i="3"/>
  <c r="G17" i="3" s="1"/>
  <c r="G19" i="3" s="1"/>
  <c r="F13" i="3"/>
  <c r="F17" i="3" s="1"/>
  <c r="F19" i="3" s="1"/>
  <c r="E13" i="3"/>
  <c r="E17" i="3" s="1"/>
  <c r="E19" i="3" s="1"/>
  <c r="I17" i="3" l="1"/>
  <c r="M19" i="3"/>
  <c r="K18" i="3"/>
  <c r="K19" i="3"/>
  <c r="M17" i="3"/>
  <c r="L17" i="3"/>
  <c r="N17" i="3"/>
  <c r="N19" i="3"/>
  <c r="L19" i="3"/>
  <c r="I19" i="3" l="1"/>
  <c r="O19" i="3" s="1"/>
  <c r="O17" i="3"/>
  <c r="AB15" i="1" l="1"/>
  <c r="AA15" i="1"/>
  <c r="Z15" i="1"/>
  <c r="Y15" i="1"/>
  <c r="X15" i="1"/>
  <c r="W15" i="1"/>
  <c r="T15" i="1"/>
  <c r="S15" i="1"/>
  <c r="R15" i="1"/>
  <c r="Q15" i="1"/>
  <c r="P15" i="1"/>
</calcChain>
</file>

<file path=xl/sharedStrings.xml><?xml version="1.0" encoding="utf-8"?>
<sst xmlns="http://schemas.openxmlformats.org/spreadsheetml/2006/main" count="181" uniqueCount="70">
  <si>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</si>
  <si>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</si>
  <si>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</si>
  <si>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</si>
  <si>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</si>
  <si>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</si>
  <si>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</si>
  <si>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</si>
  <si>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</si>
  <si>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</si>
  <si>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</si>
  <si>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</si>
  <si>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</si>
  <si>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</si>
  <si>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</si>
  <si>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</si>
  <si>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</si>
  <si>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</si>
  <si>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</si>
  <si>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</si>
  <si>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</si>
  <si>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</si>
  <si>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</si>
  <si>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</si>
  <si>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</si>
  <si>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</si>
  <si>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</si>
  <si>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</si>
  <si>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</si>
  <si>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</si>
  <si>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</si>
  <si>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</si>
  <si>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</si>
  <si>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</si>
  <si>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Parén</t>
  </si>
  <si>
    <t>13.</t>
  </si>
  <si>
    <t>KPL</t>
  </si>
  <si>
    <t>4.</t>
  </si>
  <si>
    <t>ykköspesis</t>
  </si>
  <si>
    <t>3.</t>
  </si>
  <si>
    <t>12.</t>
  </si>
  <si>
    <t>1.</t>
  </si>
  <si>
    <t>9.</t>
  </si>
  <si>
    <t>20.05. 1999  KPL - HP  1-2  (3-2, 4-8, 0-1)</t>
  </si>
  <si>
    <t xml:space="preserve">  22 v   5 kk   2 pv</t>
  </si>
  <si>
    <t>HaPe</t>
  </si>
  <si>
    <t>2.</t>
  </si>
  <si>
    <t>Seurat</t>
  </si>
  <si>
    <t>HaPe = Hamina Pesis  (2003)</t>
  </si>
  <si>
    <t>KPL = Kouvolan Pallonlyöjät  (1931)</t>
  </si>
  <si>
    <t>18.12.1976</t>
  </si>
  <si>
    <t>7.  ottelu</t>
  </si>
  <si>
    <t>30.08. 1997  KPL - Kiri  0-2  (0-1, 0-1)</t>
  </si>
  <si>
    <t xml:space="preserve">  20 v   8 kk 12 pv</t>
  </si>
  <si>
    <t>YKKÖSPESIS</t>
  </si>
  <si>
    <t>8.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</si>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</sst>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2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8" customWidth="1"/>
    <col min="3" max="3" width="6.7109375" style="87" customWidth="1"/>
    <col min="4" max="4" width="9.2851562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30" customWidth="1"/>
    <col min="16" max="20" width="5.7109375" style="87" customWidth="1"/>
    <col min="21" max="21" width="8.7109375" style="87" customWidth="1"/>
    <col min="22" max="22" width="0.7109375" style="30" customWidth="1"/>
    <col min="23" max="27" width="5.7109375" style="87" customWidth="1"/>
    <col min="28" max="28" width="8.7109375" style="87" customWidth="1"/>
    <col min="29" max="29" width="0.7109375" style="30" customWidth="1"/>
    <col min="30" max="35" width="5.7109375" style="87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7"/>
      <c r="W2" s="22" t="s">
        <v>16</v>
      </c>
      <c r="X2" s="14"/>
      <c r="Y2" s="14"/>
      <c r="Z2" s="14"/>
      <c r="AA2" s="14"/>
      <c r="AB2" s="14"/>
      <c r="AC2" s="97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1997</v>
      </c>
      <c r="C4" s="25" t="s">
        <v>46</v>
      </c>
      <c r="D4" s="26" t="s">
        <v>36</v>
      </c>
      <c r="E4" s="25"/>
      <c r="F4" s="27" t="s">
        <v>38</v>
      </c>
      <c r="G4" s="89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8">
        <v>4</v>
      </c>
      <c r="X4" s="38">
        <v>0</v>
      </c>
      <c r="Y4" s="38">
        <v>1</v>
      </c>
      <c r="Z4" s="38">
        <v>1</v>
      </c>
      <c r="AA4" s="38">
        <v>12</v>
      </c>
      <c r="AB4" s="76">
        <v>0.54500000000000004</v>
      </c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1998</v>
      </c>
      <c r="C5" s="25" t="s">
        <v>41</v>
      </c>
      <c r="D5" s="26" t="s">
        <v>36</v>
      </c>
      <c r="E5" s="25"/>
      <c r="F5" s="27" t="s">
        <v>38</v>
      </c>
      <c r="G5" s="89"/>
      <c r="H5" s="28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1"/>
      <c r="V5" s="24"/>
      <c r="W5" s="38"/>
      <c r="X5" s="38"/>
      <c r="Y5" s="38"/>
      <c r="Z5" s="38"/>
      <c r="AA5" s="38"/>
      <c r="AB5" s="76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31">
        <v>1999</v>
      </c>
      <c r="C6" s="31" t="s">
        <v>35</v>
      </c>
      <c r="D6" s="34" t="s">
        <v>36</v>
      </c>
      <c r="E6" s="31">
        <v>23</v>
      </c>
      <c r="F6" s="31">
        <v>2</v>
      </c>
      <c r="G6" s="32">
        <v>1</v>
      </c>
      <c r="H6" s="31">
        <v>8</v>
      </c>
      <c r="I6" s="31">
        <v>36</v>
      </c>
      <c r="J6" s="31">
        <v>17</v>
      </c>
      <c r="K6" s="31">
        <v>9</v>
      </c>
      <c r="L6" s="31">
        <v>7</v>
      </c>
      <c r="M6" s="31">
        <v>3</v>
      </c>
      <c r="N6" s="35">
        <v>0.31</v>
      </c>
      <c r="O6" s="24"/>
      <c r="P6" s="31"/>
      <c r="Q6" s="31"/>
      <c r="R6" s="31"/>
      <c r="S6" s="31"/>
      <c r="T6" s="31"/>
      <c r="U6" s="31"/>
      <c r="V6" s="24"/>
      <c r="W6" s="38">
        <v>4</v>
      </c>
      <c r="X6" s="38">
        <v>0</v>
      </c>
      <c r="Y6" s="38">
        <v>0</v>
      </c>
      <c r="Z6" s="38">
        <v>1</v>
      </c>
      <c r="AA6" s="38">
        <v>4</v>
      </c>
      <c r="AB6" s="76">
        <v>0.33300000000000002</v>
      </c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1"/>
      <c r="B7" s="25">
        <v>2000</v>
      </c>
      <c r="C7" s="25" t="s">
        <v>37</v>
      </c>
      <c r="D7" s="26" t="s">
        <v>36</v>
      </c>
      <c r="E7" s="25"/>
      <c r="F7" s="27" t="s">
        <v>38</v>
      </c>
      <c r="G7" s="89"/>
      <c r="H7" s="28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38">
        <v>7</v>
      </c>
      <c r="X7" s="38">
        <v>0</v>
      </c>
      <c r="Y7" s="38">
        <v>2</v>
      </c>
      <c r="Z7" s="38">
        <v>2</v>
      </c>
      <c r="AA7" s="38">
        <v>8</v>
      </c>
      <c r="AB7" s="76">
        <v>0.25</v>
      </c>
      <c r="AC7" s="30"/>
      <c r="AD7" s="31"/>
      <c r="AE7" s="2"/>
      <c r="AF7" s="98"/>
      <c r="AG7" s="32"/>
      <c r="AH7" s="33"/>
      <c r="AI7" s="31"/>
      <c r="AJ7" s="9"/>
    </row>
    <row r="8" spans="1:36" s="23" customFormat="1" ht="15" customHeight="1" x14ac:dyDescent="0.25">
      <c r="A8" s="1"/>
      <c r="B8" s="25">
        <v>2001</v>
      </c>
      <c r="C8" s="25" t="s">
        <v>55</v>
      </c>
      <c r="D8" s="26" t="s">
        <v>36</v>
      </c>
      <c r="E8" s="25"/>
      <c r="F8" s="27" t="s">
        <v>38</v>
      </c>
      <c r="G8" s="89"/>
      <c r="H8" s="28"/>
      <c r="I8" s="25"/>
      <c r="J8" s="25"/>
      <c r="K8" s="25"/>
      <c r="L8" s="25"/>
      <c r="M8" s="25"/>
      <c r="N8" s="29"/>
      <c r="O8" s="30"/>
      <c r="P8" s="31"/>
      <c r="Q8" s="31"/>
      <c r="R8" s="32"/>
      <c r="S8" s="31"/>
      <c r="T8" s="31"/>
      <c r="U8" s="31"/>
      <c r="V8" s="30"/>
      <c r="W8" s="38"/>
      <c r="X8" s="38"/>
      <c r="Y8" s="38"/>
      <c r="Z8" s="38"/>
      <c r="AA8" s="38"/>
      <c r="AB8" s="76"/>
      <c r="AC8" s="30"/>
      <c r="AD8" s="31"/>
      <c r="AE8" s="2"/>
      <c r="AF8" s="98"/>
      <c r="AG8" s="32"/>
      <c r="AH8" s="33"/>
      <c r="AI8" s="31"/>
      <c r="AJ8" s="9"/>
    </row>
    <row r="9" spans="1:36" s="23" customFormat="1" ht="15" customHeight="1" x14ac:dyDescent="0.25">
      <c r="A9" s="1"/>
      <c r="B9" s="25">
        <v>2002</v>
      </c>
      <c r="C9" s="25" t="s">
        <v>39</v>
      </c>
      <c r="D9" s="36" t="s">
        <v>36</v>
      </c>
      <c r="E9" s="25"/>
      <c r="F9" s="27" t="s">
        <v>38</v>
      </c>
      <c r="G9" s="90"/>
      <c r="H9" s="37"/>
      <c r="I9" s="36"/>
      <c r="J9" s="36"/>
      <c r="K9" s="36"/>
      <c r="L9" s="36"/>
      <c r="M9" s="36"/>
      <c r="N9" s="25"/>
      <c r="O9" s="30"/>
      <c r="P9" s="31"/>
      <c r="Q9" s="31"/>
      <c r="R9" s="32"/>
      <c r="S9" s="31"/>
      <c r="T9" s="31"/>
      <c r="U9" s="31"/>
      <c r="V9" s="30"/>
      <c r="W9" s="38">
        <v>7</v>
      </c>
      <c r="X9" s="38">
        <v>1</v>
      </c>
      <c r="Y9" s="38">
        <v>0</v>
      </c>
      <c r="Z9" s="38">
        <v>2</v>
      </c>
      <c r="AA9" s="38">
        <v>10</v>
      </c>
      <c r="AB9" s="76">
        <v>0.435</v>
      </c>
      <c r="AC9" s="30"/>
      <c r="AD9" s="31"/>
      <c r="AE9" s="2"/>
      <c r="AF9" s="98"/>
      <c r="AG9" s="32"/>
      <c r="AH9" s="33"/>
      <c r="AI9" s="31"/>
      <c r="AJ9" s="9"/>
    </row>
    <row r="10" spans="1:36" s="23" customFormat="1" ht="15" customHeight="1" x14ac:dyDescent="0.25">
      <c r="A10" s="1"/>
      <c r="B10" s="31">
        <v>2003</v>
      </c>
      <c r="C10" s="31" t="s">
        <v>40</v>
      </c>
      <c r="D10" s="39" t="s">
        <v>36</v>
      </c>
      <c r="E10" s="31">
        <v>26</v>
      </c>
      <c r="F10" s="31">
        <v>0</v>
      </c>
      <c r="G10" s="32">
        <v>2</v>
      </c>
      <c r="H10" s="31">
        <v>1</v>
      </c>
      <c r="I10" s="31">
        <v>21</v>
      </c>
      <c r="J10" s="31">
        <v>10</v>
      </c>
      <c r="K10" s="31">
        <v>7</v>
      </c>
      <c r="L10" s="31">
        <v>2</v>
      </c>
      <c r="M10" s="31">
        <v>2</v>
      </c>
      <c r="N10" s="42">
        <v>0.318</v>
      </c>
      <c r="O10" s="30"/>
      <c r="P10" s="31"/>
      <c r="Q10" s="31"/>
      <c r="R10" s="32"/>
      <c r="S10" s="31"/>
      <c r="T10" s="31"/>
      <c r="U10" s="31"/>
      <c r="V10" s="30"/>
      <c r="W10" s="38">
        <v>6</v>
      </c>
      <c r="X10" s="38">
        <v>0</v>
      </c>
      <c r="Y10" s="38">
        <v>0</v>
      </c>
      <c r="Z10" s="38">
        <v>1</v>
      </c>
      <c r="AA10" s="38">
        <v>8</v>
      </c>
      <c r="AB10" s="76">
        <v>0.33300000000000002</v>
      </c>
      <c r="AC10" s="30"/>
      <c r="AD10" s="31"/>
      <c r="AE10" s="2"/>
      <c r="AF10" s="98"/>
      <c r="AG10" s="32"/>
      <c r="AH10" s="33"/>
      <c r="AI10" s="31"/>
      <c r="AJ10" s="9"/>
    </row>
    <row r="11" spans="1:36" ht="15" customHeight="1" x14ac:dyDescent="0.25">
      <c r="A11" s="9"/>
      <c r="B11" s="25">
        <v>2004</v>
      </c>
      <c r="C11" s="25" t="s">
        <v>41</v>
      </c>
      <c r="D11" s="36" t="s">
        <v>36</v>
      </c>
      <c r="E11" s="27"/>
      <c r="F11" s="27" t="s">
        <v>38</v>
      </c>
      <c r="G11" s="89"/>
      <c r="H11" s="28"/>
      <c r="I11" s="36"/>
      <c r="J11" s="36"/>
      <c r="K11" s="36"/>
      <c r="L11" s="36"/>
      <c r="M11" s="36"/>
      <c r="N11" s="36"/>
      <c r="P11" s="31"/>
      <c r="Q11" s="31"/>
      <c r="R11" s="32"/>
      <c r="S11" s="31"/>
      <c r="T11" s="31"/>
      <c r="U11" s="31"/>
      <c r="W11" s="38">
        <v>7</v>
      </c>
      <c r="X11" s="38">
        <v>0</v>
      </c>
      <c r="Y11" s="38">
        <v>2</v>
      </c>
      <c r="Z11" s="38">
        <v>0</v>
      </c>
      <c r="AA11" s="38">
        <v>12</v>
      </c>
      <c r="AB11" s="76">
        <v>0.42899999999999999</v>
      </c>
      <c r="AD11" s="31"/>
      <c r="AE11" s="2"/>
      <c r="AF11" s="98"/>
      <c r="AG11" s="32"/>
      <c r="AH11" s="33"/>
      <c r="AI11" s="31"/>
      <c r="AJ11" s="9"/>
    </row>
    <row r="12" spans="1:36" s="23" customFormat="1" ht="15" customHeight="1" x14ac:dyDescent="0.25">
      <c r="A12" s="9"/>
      <c r="B12" s="43">
        <v>2005</v>
      </c>
      <c r="C12" s="43" t="s">
        <v>42</v>
      </c>
      <c r="D12" s="44" t="s">
        <v>36</v>
      </c>
      <c r="E12" s="43">
        <v>22</v>
      </c>
      <c r="F12" s="43">
        <v>1</v>
      </c>
      <c r="G12" s="45">
        <v>2</v>
      </c>
      <c r="H12" s="43">
        <v>1</v>
      </c>
      <c r="I12" s="43">
        <v>14</v>
      </c>
      <c r="J12" s="43">
        <v>1</v>
      </c>
      <c r="K12" s="43">
        <v>5</v>
      </c>
      <c r="L12" s="43">
        <v>5</v>
      </c>
      <c r="M12" s="43">
        <v>3</v>
      </c>
      <c r="N12" s="42">
        <v>0.25900000000000001</v>
      </c>
      <c r="O12" s="30"/>
      <c r="P12" s="31"/>
      <c r="Q12" s="31"/>
      <c r="R12" s="32"/>
      <c r="S12" s="31"/>
      <c r="T12" s="31"/>
      <c r="U12" s="31"/>
      <c r="V12" s="30"/>
      <c r="W12" s="38">
        <v>7</v>
      </c>
      <c r="X12" s="38">
        <v>0</v>
      </c>
      <c r="Y12" s="38">
        <v>1</v>
      </c>
      <c r="Z12" s="38">
        <v>0</v>
      </c>
      <c r="AA12" s="38">
        <v>5</v>
      </c>
      <c r="AB12" s="76">
        <v>0.22700000000000001</v>
      </c>
      <c r="AC12" s="30"/>
      <c r="AD12" s="31"/>
      <c r="AE12" s="2"/>
      <c r="AF12" s="98"/>
      <c r="AG12" s="32"/>
      <c r="AH12" s="33"/>
      <c r="AI12" s="31"/>
      <c r="AJ12" s="9"/>
    </row>
    <row r="13" spans="1:36" ht="15" customHeight="1" x14ac:dyDescent="0.25">
      <c r="A13" s="9"/>
      <c r="B13" s="46">
        <v>2006</v>
      </c>
      <c r="C13" s="46" t="s">
        <v>40</v>
      </c>
      <c r="D13" s="47" t="s">
        <v>45</v>
      </c>
      <c r="E13" s="48"/>
      <c r="F13" s="48" t="s">
        <v>38</v>
      </c>
      <c r="G13" s="89"/>
      <c r="H13" s="49"/>
      <c r="I13" s="47"/>
      <c r="J13" s="47"/>
      <c r="K13" s="47"/>
      <c r="L13" s="47"/>
      <c r="M13" s="47"/>
      <c r="N13" s="36"/>
      <c r="P13" s="31"/>
      <c r="Q13" s="31"/>
      <c r="R13" s="32"/>
      <c r="S13" s="31"/>
      <c r="T13" s="31"/>
      <c r="U13" s="31"/>
      <c r="W13" s="38"/>
      <c r="X13" s="38"/>
      <c r="Y13" s="38"/>
      <c r="Z13" s="38"/>
      <c r="AA13" s="38"/>
      <c r="AB13" s="76"/>
      <c r="AD13" s="31"/>
      <c r="AE13" s="31"/>
      <c r="AF13" s="31"/>
      <c r="AG13" s="31"/>
      <c r="AH13" s="31"/>
      <c r="AI13" s="31"/>
      <c r="AJ13" s="9"/>
    </row>
    <row r="14" spans="1:36" ht="15" customHeight="1" x14ac:dyDescent="0.25">
      <c r="A14" s="9"/>
      <c r="B14" s="43">
        <v>2006</v>
      </c>
      <c r="C14" s="43" t="s">
        <v>40</v>
      </c>
      <c r="D14" s="44" t="s">
        <v>36</v>
      </c>
      <c r="E14" s="43">
        <v>6</v>
      </c>
      <c r="F14" s="43">
        <v>0</v>
      </c>
      <c r="G14" s="45">
        <v>2</v>
      </c>
      <c r="H14" s="43">
        <v>0</v>
      </c>
      <c r="I14" s="43">
        <v>5</v>
      </c>
      <c r="J14" s="43">
        <v>0</v>
      </c>
      <c r="K14" s="43">
        <v>1</v>
      </c>
      <c r="L14" s="43">
        <v>2</v>
      </c>
      <c r="M14" s="43">
        <v>2</v>
      </c>
      <c r="N14" s="50">
        <v>0.26300000000000001</v>
      </c>
      <c r="P14" s="31"/>
      <c r="Q14" s="31"/>
      <c r="R14" s="32"/>
      <c r="S14" s="31"/>
      <c r="T14" s="31"/>
      <c r="U14" s="31"/>
      <c r="W14" s="38">
        <v>7</v>
      </c>
      <c r="X14" s="38">
        <v>0</v>
      </c>
      <c r="Y14" s="38">
        <v>2</v>
      </c>
      <c r="Z14" s="38">
        <v>0</v>
      </c>
      <c r="AA14" s="38">
        <v>2</v>
      </c>
      <c r="AB14" s="76">
        <v>0.111</v>
      </c>
      <c r="AD14" s="31"/>
      <c r="AE14" s="31"/>
      <c r="AF14" s="31"/>
      <c r="AG14" s="31"/>
      <c r="AH14" s="31"/>
      <c r="AI14" s="31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77</v>
      </c>
      <c r="F15" s="18">
        <v>3</v>
      </c>
      <c r="G15" s="18">
        <v>7</v>
      </c>
      <c r="H15" s="18">
        <v>10</v>
      </c>
      <c r="I15" s="18">
        <v>76</v>
      </c>
      <c r="J15" s="18">
        <v>28</v>
      </c>
      <c r="K15" s="18">
        <v>22</v>
      </c>
      <c r="L15" s="18">
        <v>16</v>
      </c>
      <c r="M15" s="18">
        <v>10</v>
      </c>
      <c r="N15" s="51">
        <v>0.29799999999999999</v>
      </c>
      <c r="O15" s="24"/>
      <c r="P15" s="18">
        <f>SUM(P7:P14)</f>
        <v>0</v>
      </c>
      <c r="Q15" s="18">
        <f>SUM(Q7:Q14)</f>
        <v>0</v>
      </c>
      <c r="R15" s="18">
        <f>SUM(R7:R14)</f>
        <v>0</v>
      </c>
      <c r="S15" s="18">
        <f>SUM(S7:S14)</f>
        <v>0</v>
      </c>
      <c r="T15" s="18">
        <f>SUM(T7:T14)</f>
        <v>0</v>
      </c>
      <c r="U15" s="51">
        <v>0</v>
      </c>
      <c r="V15" s="24"/>
      <c r="W15" s="99">
        <f>PRODUCT(E21)</f>
        <v>49</v>
      </c>
      <c r="X15" s="99">
        <f>PRODUCT(F21)</f>
        <v>1</v>
      </c>
      <c r="Y15" s="99">
        <f>PRODUCT(G21)</f>
        <v>8</v>
      </c>
      <c r="Z15" s="99">
        <f>PRODUCT(H21)</f>
        <v>7</v>
      </c>
      <c r="AA15" s="99">
        <f>PRODUCT(I21)</f>
        <v>61</v>
      </c>
      <c r="AB15" s="51">
        <f>PRODUCT(N21)</f>
        <v>0.33701657458563539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39" t="s">
        <v>2</v>
      </c>
      <c r="C16" s="33"/>
      <c r="D16" s="52">
        <v>67.666666666666671</v>
      </c>
      <c r="E16" s="53"/>
      <c r="F16" s="53"/>
      <c r="G16" s="53"/>
      <c r="H16" s="53"/>
      <c r="I16" s="53"/>
      <c r="J16" s="53"/>
      <c r="K16" s="53"/>
      <c r="L16" s="53"/>
      <c r="M16" s="53"/>
      <c r="N16" s="54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5"/>
      <c r="AI16" s="53"/>
      <c r="AJ16" s="9"/>
    </row>
    <row r="17" spans="1:36" ht="15" customHeight="1" x14ac:dyDescent="0.25">
      <c r="A17" s="9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  <c r="P17" s="53"/>
      <c r="Q17" s="56"/>
      <c r="R17" s="53"/>
      <c r="S17" s="53"/>
      <c r="T17" s="53"/>
      <c r="U17" s="53"/>
      <c r="W17" s="53"/>
      <c r="X17" s="53"/>
      <c r="Y17" s="53"/>
      <c r="Z17" s="53"/>
      <c r="AA17" s="53"/>
      <c r="AB17" s="53"/>
      <c r="AD17" s="53"/>
      <c r="AE17" s="53"/>
      <c r="AF17" s="53"/>
      <c r="AG17" s="53"/>
      <c r="AH17" s="53"/>
      <c r="AI17" s="53"/>
      <c r="AJ17" s="9"/>
    </row>
    <row r="18" spans="1:36" ht="15" customHeight="1" x14ac:dyDescent="0.25">
      <c r="A18" s="9"/>
      <c r="B18" s="22" t="s">
        <v>25</v>
      </c>
      <c r="C18" s="57"/>
      <c r="D18" s="57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53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41" t="s">
        <v>30</v>
      </c>
      <c r="Q18" s="12"/>
      <c r="R18" s="12"/>
      <c r="S18" s="12"/>
      <c r="T18" s="58"/>
      <c r="U18" s="58"/>
      <c r="V18" s="58"/>
      <c r="W18" s="58"/>
      <c r="X18" s="58"/>
      <c r="Y18" s="58"/>
      <c r="Z18" s="58"/>
      <c r="AA18" s="12"/>
      <c r="AB18" s="12"/>
      <c r="AC18" s="58"/>
      <c r="AD18" s="12"/>
      <c r="AE18" s="12"/>
      <c r="AF18" s="12"/>
      <c r="AG18" s="12"/>
      <c r="AH18" s="12"/>
      <c r="AI18" s="40"/>
      <c r="AJ18" s="9"/>
    </row>
    <row r="19" spans="1:36" ht="15" customHeight="1" x14ac:dyDescent="0.2">
      <c r="A19" s="9"/>
      <c r="B19" s="41" t="s">
        <v>13</v>
      </c>
      <c r="C19" s="12"/>
      <c r="D19" s="40"/>
      <c r="E19" s="31">
        <v>77</v>
      </c>
      <c r="F19" s="31">
        <v>3</v>
      </c>
      <c r="G19" s="31">
        <v>7</v>
      </c>
      <c r="H19" s="31">
        <v>10</v>
      </c>
      <c r="I19" s="31">
        <v>76</v>
      </c>
      <c r="J19" s="53"/>
      <c r="K19" s="59">
        <v>0.12987012987012986</v>
      </c>
      <c r="L19" s="59">
        <v>0.12987012987012986</v>
      </c>
      <c r="M19" s="59">
        <v>0.98701298701298701</v>
      </c>
      <c r="N19" s="35">
        <v>0.29799999999999999</v>
      </c>
      <c r="O19" s="24"/>
      <c r="P19" s="60" t="s">
        <v>9</v>
      </c>
      <c r="Q19" s="61"/>
      <c r="R19" s="62" t="s">
        <v>52</v>
      </c>
      <c r="S19" s="62"/>
      <c r="T19" s="62"/>
      <c r="U19" s="62"/>
      <c r="V19" s="62"/>
      <c r="W19" s="62"/>
      <c r="X19" s="62"/>
      <c r="Y19" s="62"/>
      <c r="Z19" s="63" t="s">
        <v>11</v>
      </c>
      <c r="AA19" s="62"/>
      <c r="AB19" s="64" t="s">
        <v>53</v>
      </c>
      <c r="AC19" s="62"/>
      <c r="AD19" s="62"/>
      <c r="AE19" s="62"/>
      <c r="AF19" s="62"/>
      <c r="AG19" s="62"/>
      <c r="AH19" s="63"/>
      <c r="AI19" s="100"/>
      <c r="AJ19" s="9"/>
    </row>
    <row r="20" spans="1:36" ht="15" customHeight="1" x14ac:dyDescent="0.2">
      <c r="A20" s="9"/>
      <c r="B20" s="65" t="s">
        <v>15</v>
      </c>
      <c r="C20" s="66"/>
      <c r="D20" s="67"/>
      <c r="E20" s="31"/>
      <c r="F20" s="31"/>
      <c r="G20" s="31"/>
      <c r="H20" s="31"/>
      <c r="I20" s="31"/>
      <c r="J20" s="53"/>
      <c r="K20" s="59"/>
      <c r="L20" s="59"/>
      <c r="M20" s="59"/>
      <c r="N20" s="35"/>
      <c r="O20" s="24"/>
      <c r="P20" s="68" t="s">
        <v>59</v>
      </c>
      <c r="Q20" s="69"/>
      <c r="R20" s="70"/>
      <c r="S20" s="70"/>
      <c r="T20" s="70"/>
      <c r="U20" s="70"/>
      <c r="V20" s="70"/>
      <c r="W20" s="70"/>
      <c r="X20" s="70"/>
      <c r="Y20" s="70"/>
      <c r="Z20" s="71"/>
      <c r="AA20" s="70"/>
      <c r="AB20" s="101"/>
      <c r="AC20" s="70"/>
      <c r="AD20" s="70"/>
      <c r="AE20" s="70"/>
      <c r="AF20" s="70"/>
      <c r="AG20" s="70"/>
      <c r="AH20" s="71"/>
      <c r="AI20" s="102"/>
      <c r="AJ20" s="9"/>
    </row>
    <row r="21" spans="1:36" ht="15" customHeight="1" x14ac:dyDescent="0.2">
      <c r="A21" s="9"/>
      <c r="B21" s="72" t="s">
        <v>16</v>
      </c>
      <c r="C21" s="73"/>
      <c r="D21" s="74"/>
      <c r="E21" s="38">
        <v>49</v>
      </c>
      <c r="F21" s="38">
        <v>1</v>
      </c>
      <c r="G21" s="38">
        <v>8</v>
      </c>
      <c r="H21" s="38">
        <v>7</v>
      </c>
      <c r="I21" s="38">
        <v>61</v>
      </c>
      <c r="J21" s="53"/>
      <c r="K21" s="75">
        <v>0.18367346938775511</v>
      </c>
      <c r="L21" s="75">
        <v>0.14285714285714285</v>
      </c>
      <c r="M21" s="75">
        <v>1.2448979591836735</v>
      </c>
      <c r="N21" s="76">
        <v>0.33701657458563539</v>
      </c>
      <c r="O21" s="24"/>
      <c r="P21" s="68" t="s">
        <v>60</v>
      </c>
      <c r="Q21" s="69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101"/>
      <c r="AC21" s="70"/>
      <c r="AD21" s="70"/>
      <c r="AE21" s="70"/>
      <c r="AF21" s="70"/>
      <c r="AG21" s="70"/>
      <c r="AH21" s="71"/>
      <c r="AI21" s="102"/>
    </row>
    <row r="22" spans="1:36" ht="15" customHeight="1" x14ac:dyDescent="0.2">
      <c r="A22" s="9"/>
      <c r="B22" s="77" t="s">
        <v>26</v>
      </c>
      <c r="C22" s="78"/>
      <c r="D22" s="79"/>
      <c r="E22" s="18">
        <v>126</v>
      </c>
      <c r="F22" s="18">
        <v>4</v>
      </c>
      <c r="G22" s="18">
        <v>15</v>
      </c>
      <c r="H22" s="18">
        <v>17</v>
      </c>
      <c r="I22" s="18">
        <v>137</v>
      </c>
      <c r="J22" s="53"/>
      <c r="K22" s="80">
        <v>0.15079365079365079</v>
      </c>
      <c r="L22" s="80">
        <v>0.13492063492063491</v>
      </c>
      <c r="M22" s="80">
        <v>1.0873015873015872</v>
      </c>
      <c r="N22" s="51">
        <v>0.31419600116978869</v>
      </c>
      <c r="O22" s="24"/>
      <c r="P22" s="81" t="s">
        <v>10</v>
      </c>
      <c r="Q22" s="82"/>
      <c r="R22" s="83" t="s">
        <v>43</v>
      </c>
      <c r="S22" s="83"/>
      <c r="T22" s="83"/>
      <c r="U22" s="83"/>
      <c r="V22" s="83"/>
      <c r="W22" s="83"/>
      <c r="X22" s="83"/>
      <c r="Y22" s="83"/>
      <c r="Z22" s="84" t="s">
        <v>51</v>
      </c>
      <c r="AA22" s="83"/>
      <c r="AB22" s="85" t="s">
        <v>44</v>
      </c>
      <c r="AC22" s="83"/>
      <c r="AD22" s="83"/>
      <c r="AE22" s="83"/>
      <c r="AF22" s="83"/>
      <c r="AG22" s="83"/>
      <c r="AH22" s="84"/>
      <c r="AI22" s="103"/>
    </row>
    <row r="23" spans="1:36" ht="15" customHeight="1" x14ac:dyDescent="0.25">
      <c r="A23" s="9"/>
      <c r="B23" s="55"/>
      <c r="C23" s="55"/>
      <c r="D23" s="55"/>
      <c r="E23" s="55"/>
      <c r="F23" s="55"/>
      <c r="G23" s="55"/>
      <c r="H23" s="55"/>
      <c r="I23" s="55"/>
      <c r="J23" s="53"/>
      <c r="K23" s="55"/>
      <c r="L23" s="55"/>
      <c r="M23" s="55"/>
      <c r="N23" s="54"/>
      <c r="O23" s="24"/>
      <c r="P23" s="53"/>
      <c r="Q23" s="56"/>
      <c r="R23" s="53"/>
      <c r="S23" s="53"/>
      <c r="T23" s="24"/>
      <c r="U23" s="24"/>
      <c r="V23" s="24"/>
      <c r="W23" s="24"/>
      <c r="X23" s="86"/>
      <c r="Y23" s="53"/>
      <c r="Z23" s="53"/>
      <c r="AA23" s="53"/>
      <c r="AB23" s="53"/>
      <c r="AC23" s="24"/>
      <c r="AD23" s="53"/>
      <c r="AE23" s="53"/>
      <c r="AF23" s="53"/>
      <c r="AG23" s="53"/>
      <c r="AH23" s="53"/>
      <c r="AI23" s="53"/>
    </row>
    <row r="24" spans="1:36" ht="15" customHeight="1" x14ac:dyDescent="0.25">
      <c r="A24" s="9"/>
      <c r="B24" s="53" t="s">
        <v>47</v>
      </c>
      <c r="C24" s="53"/>
      <c r="D24" s="53" t="s">
        <v>49</v>
      </c>
      <c r="E24" s="53"/>
      <c r="F24" s="53"/>
      <c r="G24" s="53"/>
      <c r="H24" s="53"/>
      <c r="I24" s="53"/>
      <c r="J24" s="53"/>
      <c r="K24" s="53"/>
      <c r="L24" s="53"/>
      <c r="M24" s="53"/>
      <c r="N24" s="54"/>
      <c r="O24" s="24"/>
      <c r="P24" s="53"/>
      <c r="Q24" s="56"/>
      <c r="R24" s="53"/>
      <c r="S24" s="53"/>
      <c r="T24" s="24"/>
      <c r="U24" s="24"/>
      <c r="V24" s="24"/>
      <c r="W24" s="24"/>
      <c r="X24" s="86"/>
      <c r="Y24" s="53"/>
      <c r="Z24" s="53"/>
      <c r="AA24" s="53"/>
      <c r="AB24" s="53"/>
      <c r="AC24" s="24"/>
      <c r="AD24" s="53"/>
      <c r="AE24" s="53"/>
      <c r="AF24" s="53"/>
      <c r="AG24" s="53"/>
      <c r="AH24" s="53"/>
      <c r="AI24" s="53"/>
    </row>
    <row r="25" spans="1:36" ht="15" customHeight="1" x14ac:dyDescent="0.25">
      <c r="A25" s="9"/>
      <c r="B25" s="53"/>
      <c r="C25" s="53"/>
      <c r="D25" s="53" t="s">
        <v>48</v>
      </c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24"/>
      <c r="P25" s="53"/>
      <c r="Q25" s="56"/>
      <c r="R25" s="53"/>
      <c r="S25" s="53"/>
      <c r="T25" s="24"/>
      <c r="U25" s="24"/>
      <c r="V25" s="24"/>
      <c r="W25" s="24"/>
      <c r="X25" s="86"/>
      <c r="Y25" s="53"/>
      <c r="Z25" s="53"/>
      <c r="AA25" s="53"/>
      <c r="AB25" s="53"/>
      <c r="AC25" s="24"/>
      <c r="AD25" s="53"/>
      <c r="AE25" s="53"/>
      <c r="AF25" s="53"/>
      <c r="AG25" s="53"/>
      <c r="AH25" s="53"/>
      <c r="AI25" s="53"/>
    </row>
    <row r="26" spans="1:36" ht="15" customHeight="1" x14ac:dyDescent="0.25">
      <c r="A26" s="9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24"/>
      <c r="P26" s="53"/>
      <c r="Q26" s="56"/>
      <c r="R26" s="53"/>
      <c r="S26" s="53"/>
      <c r="T26" s="24"/>
      <c r="U26" s="24"/>
      <c r="V26" s="24"/>
      <c r="W26" s="24"/>
      <c r="X26" s="86"/>
      <c r="Y26" s="8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4"/>
      <c r="P27" s="53"/>
      <c r="Q27" s="56"/>
      <c r="R27" s="53"/>
      <c r="S27" s="53"/>
      <c r="T27" s="24"/>
      <c r="U27" s="24"/>
      <c r="V27" s="24"/>
      <c r="W27" s="24"/>
      <c r="X27" s="86"/>
      <c r="Y27" s="8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4"/>
      <c r="P28" s="53"/>
      <c r="Q28" s="56"/>
      <c r="R28" s="53"/>
      <c r="S28" s="53"/>
      <c r="T28" s="24"/>
      <c r="U28" s="24"/>
      <c r="V28" s="24"/>
      <c r="W28" s="24"/>
      <c r="X28" s="86"/>
      <c r="Y28" s="8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4"/>
      <c r="P29" s="53"/>
      <c r="Q29" s="56"/>
      <c r="R29" s="53"/>
      <c r="S29" s="53"/>
      <c r="T29" s="24"/>
      <c r="U29" s="24"/>
      <c r="V29" s="24"/>
      <c r="W29" s="24"/>
      <c r="X29" s="86"/>
      <c r="Y29" s="8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4"/>
      <c r="P30" s="53"/>
      <c r="Q30" s="56"/>
      <c r="R30" s="53"/>
      <c r="S30" s="53"/>
      <c r="T30" s="24"/>
      <c r="U30" s="24"/>
      <c r="V30" s="24"/>
      <c r="W30" s="24"/>
      <c r="X30" s="86"/>
      <c r="Y30" s="8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4"/>
      <c r="P31" s="53"/>
      <c r="Q31" s="56"/>
      <c r="R31" s="53"/>
      <c r="S31" s="53"/>
      <c r="T31" s="24"/>
      <c r="U31" s="24"/>
      <c r="V31" s="24"/>
      <c r="W31" s="24"/>
      <c r="X31" s="86"/>
      <c r="Y31" s="8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4"/>
      <c r="P32" s="53"/>
      <c r="Q32" s="56"/>
      <c r="R32" s="53"/>
      <c r="S32" s="53"/>
      <c r="T32" s="24"/>
      <c r="U32" s="24"/>
      <c r="V32" s="24"/>
      <c r="W32" s="24"/>
      <c r="X32" s="86"/>
      <c r="Y32" s="8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4"/>
      <c r="P33" s="53"/>
      <c r="Q33" s="56"/>
      <c r="R33" s="53"/>
      <c r="S33" s="53"/>
      <c r="T33" s="24"/>
      <c r="U33" s="24"/>
      <c r="V33" s="24"/>
      <c r="W33" s="24"/>
      <c r="X33" s="86"/>
      <c r="Y33" s="8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4"/>
      <c r="P34" s="53"/>
      <c r="Q34" s="56"/>
      <c r="R34" s="53"/>
      <c r="S34" s="53"/>
      <c r="T34" s="24"/>
      <c r="U34" s="24"/>
      <c r="V34" s="24"/>
      <c r="W34" s="24"/>
      <c r="X34" s="86"/>
      <c r="Y34" s="8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4"/>
      <c r="P35" s="53"/>
      <c r="Q35" s="56"/>
      <c r="R35" s="53"/>
      <c r="S35" s="53"/>
      <c r="T35" s="24"/>
      <c r="U35" s="24"/>
      <c r="V35" s="24"/>
      <c r="W35" s="24"/>
      <c r="X35" s="86"/>
      <c r="Y35" s="8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4"/>
      <c r="P36" s="53"/>
      <c r="Q36" s="56"/>
      <c r="R36" s="53"/>
      <c r="S36" s="53"/>
      <c r="T36" s="24"/>
      <c r="U36" s="24"/>
      <c r="V36" s="24"/>
      <c r="W36" s="24"/>
      <c r="X36" s="86"/>
      <c r="Y36" s="8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4"/>
      <c r="P37" s="53"/>
      <c r="Q37" s="56"/>
      <c r="R37" s="53"/>
      <c r="S37" s="53"/>
      <c r="T37" s="24"/>
      <c r="U37" s="24"/>
      <c r="V37" s="24"/>
      <c r="W37" s="24"/>
      <c r="X37" s="86"/>
      <c r="Y37" s="8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4"/>
      <c r="P38" s="53"/>
      <c r="Q38" s="56"/>
      <c r="R38" s="53"/>
      <c r="S38" s="53"/>
      <c r="T38" s="24"/>
      <c r="U38" s="24"/>
      <c r="V38" s="24"/>
      <c r="W38" s="24"/>
      <c r="X38" s="86"/>
      <c r="Y38" s="8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4"/>
      <c r="P39" s="53"/>
      <c r="Q39" s="56"/>
      <c r="R39" s="53"/>
      <c r="S39" s="53"/>
      <c r="T39" s="24"/>
      <c r="U39" s="24"/>
      <c r="V39" s="24"/>
      <c r="W39" s="24"/>
      <c r="X39" s="86"/>
      <c r="Y39" s="8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4"/>
      <c r="P40" s="53"/>
      <c r="Q40" s="56"/>
      <c r="R40" s="53"/>
      <c r="S40" s="53"/>
      <c r="T40" s="24"/>
      <c r="U40" s="24"/>
      <c r="V40" s="24"/>
      <c r="W40" s="24"/>
      <c r="X40" s="86"/>
      <c r="Y40" s="8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4"/>
      <c r="P41" s="53"/>
      <c r="Q41" s="56"/>
      <c r="R41" s="53"/>
      <c r="S41" s="53"/>
      <c r="T41" s="24"/>
      <c r="U41" s="24"/>
      <c r="V41" s="24"/>
      <c r="W41" s="24"/>
      <c r="X41" s="86"/>
      <c r="Y41" s="8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4"/>
      <c r="P42" s="53"/>
      <c r="Q42" s="56"/>
      <c r="R42" s="53"/>
      <c r="S42" s="53"/>
      <c r="T42" s="24"/>
      <c r="U42" s="24"/>
      <c r="V42" s="24"/>
      <c r="W42" s="24"/>
      <c r="X42" s="86"/>
      <c r="Y42" s="8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4"/>
      <c r="P43" s="53"/>
      <c r="Q43" s="56"/>
      <c r="R43" s="53"/>
      <c r="S43" s="53"/>
      <c r="T43" s="24"/>
      <c r="U43" s="24"/>
      <c r="V43" s="24"/>
      <c r="W43" s="24"/>
      <c r="X43" s="86"/>
      <c r="Y43" s="8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4"/>
      <c r="P44" s="53"/>
      <c r="Q44" s="56"/>
      <c r="R44" s="53"/>
      <c r="S44" s="53"/>
      <c r="T44" s="24"/>
      <c r="U44" s="24"/>
      <c r="V44" s="24"/>
      <c r="W44" s="24"/>
      <c r="X44" s="86"/>
      <c r="Y44" s="8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4"/>
      <c r="P45" s="53"/>
      <c r="Q45" s="56"/>
      <c r="R45" s="53"/>
      <c r="S45" s="53"/>
      <c r="T45" s="24"/>
      <c r="U45" s="24"/>
      <c r="V45" s="24"/>
      <c r="W45" s="24"/>
      <c r="X45" s="86"/>
      <c r="Y45" s="8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4"/>
      <c r="P46" s="53"/>
      <c r="Q46" s="56"/>
      <c r="R46" s="53"/>
      <c r="S46" s="53"/>
      <c r="T46" s="24"/>
      <c r="U46" s="24"/>
      <c r="V46" s="24"/>
      <c r="W46" s="24"/>
      <c r="X46" s="86"/>
      <c r="Y46" s="8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4"/>
      <c r="P47" s="53"/>
      <c r="Q47" s="56"/>
      <c r="R47" s="53"/>
      <c r="S47" s="53"/>
      <c r="T47" s="24"/>
      <c r="U47" s="24"/>
      <c r="V47" s="24"/>
      <c r="W47" s="24"/>
      <c r="X47" s="86"/>
      <c r="Y47" s="8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24"/>
      <c r="P48" s="53"/>
      <c r="Q48" s="56"/>
      <c r="R48" s="53"/>
      <c r="S48" s="53"/>
      <c r="T48" s="24"/>
      <c r="U48" s="24"/>
      <c r="V48" s="24"/>
      <c r="W48" s="24"/>
      <c r="X48" s="86"/>
      <c r="Y48" s="8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24"/>
      <c r="P49" s="53"/>
      <c r="Q49" s="56"/>
      <c r="R49" s="53"/>
      <c r="S49" s="53"/>
      <c r="T49" s="24"/>
      <c r="U49" s="24"/>
      <c r="V49" s="24"/>
      <c r="W49" s="24"/>
      <c r="X49" s="86"/>
      <c r="Y49" s="8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4"/>
      <c r="P50" s="53"/>
      <c r="Q50" s="56"/>
      <c r="R50" s="53"/>
      <c r="S50" s="53"/>
      <c r="T50" s="24"/>
      <c r="U50" s="24"/>
      <c r="V50" s="24"/>
      <c r="W50" s="24"/>
      <c r="X50" s="86"/>
      <c r="Y50" s="8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24"/>
      <c r="P51" s="53"/>
      <c r="Q51" s="56"/>
      <c r="R51" s="53"/>
      <c r="S51" s="53"/>
      <c r="T51" s="24"/>
      <c r="U51" s="24"/>
      <c r="V51" s="24"/>
      <c r="W51" s="24"/>
      <c r="X51" s="86"/>
      <c r="Y51" s="8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24"/>
      <c r="P52" s="53"/>
      <c r="Q52" s="56"/>
      <c r="R52" s="53"/>
      <c r="S52" s="53"/>
      <c r="T52" s="24"/>
      <c r="U52" s="24"/>
      <c r="V52" s="24"/>
      <c r="W52" s="24"/>
      <c r="X52" s="86"/>
      <c r="Y52" s="8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24"/>
      <c r="P53" s="53"/>
      <c r="Q53" s="56"/>
      <c r="R53" s="53"/>
      <c r="S53" s="53"/>
      <c r="T53" s="24"/>
      <c r="U53" s="24"/>
      <c r="V53" s="24"/>
      <c r="W53" s="24"/>
      <c r="X53" s="86"/>
      <c r="Y53" s="8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24"/>
      <c r="P54" s="53"/>
      <c r="Q54" s="56"/>
      <c r="R54" s="53"/>
      <c r="S54" s="53"/>
      <c r="T54" s="24"/>
      <c r="U54" s="24"/>
      <c r="V54" s="24"/>
      <c r="W54" s="24"/>
      <c r="X54" s="86"/>
      <c r="Y54" s="8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24"/>
      <c r="P55" s="53"/>
      <c r="Q55" s="56"/>
      <c r="R55" s="53"/>
      <c r="S55" s="53"/>
      <c r="T55" s="24"/>
      <c r="U55" s="24"/>
      <c r="V55" s="24"/>
      <c r="W55" s="24"/>
      <c r="X55" s="86"/>
      <c r="Y55" s="8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24"/>
      <c r="P56" s="53"/>
      <c r="Q56" s="56"/>
      <c r="R56" s="53"/>
      <c r="S56" s="53"/>
      <c r="T56" s="24"/>
      <c r="U56" s="24"/>
      <c r="V56" s="24"/>
      <c r="W56" s="24"/>
      <c r="X56" s="86"/>
      <c r="Y56" s="8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24"/>
      <c r="P57" s="53"/>
      <c r="Q57" s="56"/>
      <c r="R57" s="53"/>
      <c r="S57" s="53"/>
      <c r="T57" s="24"/>
      <c r="U57" s="24"/>
      <c r="V57" s="24"/>
      <c r="W57" s="24"/>
      <c r="X57" s="86"/>
      <c r="Y57" s="8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24"/>
      <c r="P58" s="53"/>
      <c r="Q58" s="56"/>
      <c r="R58" s="53"/>
      <c r="S58" s="53"/>
      <c r="T58" s="24"/>
      <c r="U58" s="24"/>
      <c r="V58" s="24"/>
      <c r="W58" s="24"/>
      <c r="X58" s="86"/>
      <c r="Y58" s="8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24"/>
      <c r="P59" s="53"/>
      <c r="Q59" s="56"/>
      <c r="R59" s="53"/>
      <c r="S59" s="53"/>
      <c r="T59" s="24"/>
      <c r="U59" s="24"/>
      <c r="V59" s="24"/>
      <c r="W59" s="24"/>
      <c r="X59" s="86"/>
      <c r="Y59" s="8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24"/>
      <c r="P60" s="53"/>
      <c r="Q60" s="56"/>
      <c r="R60" s="53"/>
      <c r="S60" s="53"/>
      <c r="T60" s="24"/>
      <c r="U60" s="24"/>
      <c r="V60" s="24"/>
      <c r="W60" s="24"/>
      <c r="X60" s="86"/>
      <c r="Y60" s="8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24"/>
      <c r="P61" s="53"/>
      <c r="Q61" s="56"/>
      <c r="R61" s="53"/>
      <c r="S61" s="53"/>
      <c r="T61" s="24"/>
      <c r="U61" s="24"/>
      <c r="V61" s="24"/>
      <c r="W61" s="24"/>
      <c r="X61" s="86"/>
      <c r="Y61" s="8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24"/>
      <c r="P62" s="53"/>
      <c r="Q62" s="56"/>
      <c r="R62" s="53"/>
      <c r="S62" s="53"/>
      <c r="T62" s="24"/>
      <c r="U62" s="24"/>
      <c r="V62" s="24"/>
      <c r="W62" s="24"/>
      <c r="X62" s="86"/>
      <c r="Y62" s="8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6"/>
      <c r="O63" s="24"/>
      <c r="P63" s="53"/>
      <c r="Q63" s="56"/>
      <c r="R63" s="53"/>
      <c r="S63" s="53"/>
      <c r="T63" s="24"/>
      <c r="U63" s="24"/>
      <c r="V63" s="24"/>
      <c r="W63" s="24"/>
      <c r="X63" s="86"/>
      <c r="Y63" s="53"/>
      <c r="Z63" s="53"/>
      <c r="AA63" s="53"/>
      <c r="AB63" s="53"/>
      <c r="AC63" s="24"/>
      <c r="AD63" s="53"/>
      <c r="AE63" s="53"/>
      <c r="AF63" s="53"/>
      <c r="AG63" s="53"/>
      <c r="AH63" s="53"/>
      <c r="AI63" s="53"/>
    </row>
    <row r="64" spans="1:35" ht="15" customHeight="1" x14ac:dyDescent="0.25">
      <c r="A64" s="9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6"/>
      <c r="O64" s="24"/>
      <c r="P64" s="53"/>
      <c r="Q64" s="56"/>
      <c r="R64" s="53"/>
      <c r="S64" s="53"/>
      <c r="T64" s="24"/>
      <c r="U64" s="24"/>
      <c r="V64" s="24"/>
      <c r="W64" s="24"/>
      <c r="X64" s="86"/>
      <c r="Y64" s="53"/>
      <c r="Z64" s="53"/>
      <c r="AA64" s="53"/>
      <c r="AB64" s="53"/>
      <c r="AC64" s="24"/>
      <c r="AD64" s="53"/>
      <c r="AE64" s="53"/>
      <c r="AF64" s="53"/>
      <c r="AG64" s="53"/>
      <c r="AH64" s="53"/>
      <c r="AI64" s="53"/>
    </row>
    <row r="65" spans="1:35" ht="15" customHeight="1" x14ac:dyDescent="0.25">
      <c r="A65" s="9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6"/>
      <c r="O65" s="24"/>
      <c r="P65" s="53"/>
      <c r="Q65" s="56"/>
      <c r="R65" s="53"/>
      <c r="S65" s="53"/>
      <c r="T65" s="24"/>
      <c r="U65" s="24"/>
      <c r="V65" s="24"/>
      <c r="W65" s="24"/>
      <c r="X65" s="86"/>
      <c r="Y65" s="53"/>
      <c r="Z65" s="53"/>
      <c r="AA65" s="53"/>
      <c r="AB65" s="53"/>
      <c r="AC65" s="24"/>
      <c r="AD65" s="53"/>
      <c r="AE65" s="53"/>
      <c r="AF65" s="53"/>
      <c r="AG65" s="53"/>
      <c r="AH65" s="53"/>
      <c r="AI65" s="53"/>
    </row>
    <row r="66" spans="1:35" ht="15" customHeight="1" x14ac:dyDescent="0.25">
      <c r="A66" s="9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6"/>
      <c r="O66" s="24"/>
      <c r="P66" s="53"/>
      <c r="Q66" s="56"/>
      <c r="R66" s="53"/>
      <c r="S66" s="53"/>
      <c r="T66" s="24"/>
      <c r="U66" s="24"/>
      <c r="V66" s="24"/>
      <c r="W66" s="24"/>
      <c r="X66" s="86"/>
      <c r="Y66" s="53"/>
      <c r="Z66" s="53"/>
      <c r="AA66" s="53"/>
      <c r="AB66" s="53"/>
      <c r="AC66" s="24"/>
      <c r="AD66" s="53"/>
      <c r="AE66" s="53"/>
      <c r="AF66" s="53"/>
      <c r="AG66" s="53"/>
      <c r="AH66" s="53"/>
      <c r="AI66" s="53"/>
    </row>
    <row r="67" spans="1:35" ht="15" customHeight="1" x14ac:dyDescent="0.25">
      <c r="A67" s="9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6"/>
      <c r="O67" s="24"/>
      <c r="P67" s="53"/>
      <c r="Q67" s="56"/>
      <c r="R67" s="53"/>
      <c r="S67" s="53"/>
      <c r="T67" s="24"/>
      <c r="U67" s="24"/>
      <c r="V67" s="24"/>
      <c r="W67" s="24"/>
      <c r="X67" s="86"/>
      <c r="Y67" s="53"/>
      <c r="Z67" s="53"/>
      <c r="AA67" s="53"/>
      <c r="AB67" s="53"/>
      <c r="AC67" s="24"/>
      <c r="AD67" s="53"/>
      <c r="AE67" s="53"/>
      <c r="AF67" s="53"/>
      <c r="AG67" s="53"/>
      <c r="AH67" s="53"/>
      <c r="AI67" s="53"/>
    </row>
    <row r="68" spans="1:35" ht="15" customHeight="1" x14ac:dyDescent="0.25">
      <c r="A68" s="9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6"/>
      <c r="O68" s="24"/>
      <c r="P68" s="53"/>
      <c r="Q68" s="56"/>
      <c r="R68" s="53"/>
      <c r="S68" s="53"/>
      <c r="T68" s="24"/>
      <c r="U68" s="24"/>
      <c r="V68" s="24"/>
      <c r="W68" s="24"/>
      <c r="X68" s="86"/>
      <c r="Y68" s="53"/>
      <c r="Z68" s="53"/>
      <c r="AA68" s="53"/>
      <c r="AB68" s="53"/>
      <c r="AC68" s="24"/>
      <c r="AD68" s="53"/>
      <c r="AE68" s="53"/>
      <c r="AF68" s="53"/>
      <c r="AG68" s="53"/>
      <c r="AH68" s="53"/>
      <c r="AI68" s="53"/>
    </row>
    <row r="69" spans="1:35" ht="15" customHeight="1" x14ac:dyDescent="0.25">
      <c r="A69" s="9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6"/>
      <c r="O69" s="24"/>
      <c r="P69" s="53"/>
      <c r="Q69" s="56"/>
      <c r="R69" s="53"/>
      <c r="S69" s="53"/>
      <c r="T69" s="24"/>
      <c r="U69" s="24"/>
      <c r="V69" s="24"/>
      <c r="W69" s="24"/>
      <c r="X69" s="86"/>
      <c r="Y69" s="53"/>
      <c r="Z69" s="53"/>
      <c r="AA69" s="53"/>
      <c r="AB69" s="53"/>
      <c r="AC69" s="24"/>
      <c r="AD69" s="53"/>
      <c r="AE69" s="53"/>
      <c r="AF69" s="53"/>
      <c r="AG69" s="53"/>
      <c r="AH69" s="53"/>
      <c r="AI69" s="53"/>
    </row>
    <row r="70" spans="1:35" ht="15" customHeight="1" x14ac:dyDescent="0.25">
      <c r="A70" s="9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6"/>
      <c r="O70" s="24"/>
      <c r="P70" s="53"/>
      <c r="Q70" s="56"/>
      <c r="R70" s="53"/>
      <c r="S70" s="53"/>
      <c r="T70" s="24"/>
      <c r="U70" s="24"/>
      <c r="V70" s="24"/>
      <c r="W70" s="24"/>
      <c r="X70" s="86"/>
      <c r="Y70" s="53"/>
      <c r="Z70" s="53"/>
      <c r="AA70" s="53"/>
      <c r="AB70" s="53"/>
      <c r="AC70" s="24"/>
      <c r="AD70" s="53"/>
      <c r="AE70" s="53"/>
      <c r="AF70" s="53"/>
      <c r="AG70" s="53"/>
      <c r="AH70" s="53"/>
      <c r="AI70" s="53"/>
    </row>
    <row r="71" spans="1:35" ht="15" customHeight="1" x14ac:dyDescent="0.25">
      <c r="A71" s="9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6"/>
      <c r="O71" s="24"/>
      <c r="P71" s="53"/>
      <c r="Q71" s="56"/>
      <c r="R71" s="53"/>
      <c r="S71" s="53"/>
      <c r="T71" s="24"/>
      <c r="U71" s="24"/>
      <c r="V71" s="24"/>
      <c r="W71" s="24"/>
      <c r="X71" s="86"/>
      <c r="Y71" s="53"/>
      <c r="Z71" s="53"/>
      <c r="AA71" s="53"/>
      <c r="AB71" s="53"/>
      <c r="AC71" s="24"/>
      <c r="AD71" s="53"/>
      <c r="AE71" s="53"/>
      <c r="AF71" s="53"/>
      <c r="AG71" s="53"/>
      <c r="AH71" s="53"/>
      <c r="AI71" s="53"/>
    </row>
    <row r="72" spans="1:35" ht="15" customHeight="1" x14ac:dyDescent="0.25">
      <c r="A72" s="9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6"/>
      <c r="O72" s="24"/>
      <c r="P72" s="53"/>
      <c r="Q72" s="56"/>
      <c r="R72" s="53"/>
      <c r="S72" s="53"/>
      <c r="T72" s="24"/>
      <c r="U72" s="24"/>
      <c r="V72" s="24"/>
      <c r="W72" s="24"/>
      <c r="X72" s="86"/>
      <c r="Y72" s="53"/>
      <c r="Z72" s="53"/>
      <c r="AA72" s="53"/>
      <c r="AB72" s="53"/>
      <c r="AC72" s="24"/>
      <c r="AD72" s="53"/>
      <c r="AE72" s="53"/>
      <c r="AF72" s="53"/>
      <c r="AG72" s="53"/>
      <c r="AH72" s="53"/>
      <c r="AI72" s="53"/>
    </row>
    <row r="73" spans="1:35" ht="15" customHeight="1" x14ac:dyDescent="0.25">
      <c r="A73" s="9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6"/>
      <c r="O73" s="24"/>
      <c r="P73" s="53"/>
      <c r="Q73" s="56"/>
      <c r="R73" s="53"/>
      <c r="S73" s="53"/>
      <c r="T73" s="24"/>
      <c r="U73" s="24"/>
      <c r="V73" s="24"/>
      <c r="W73" s="24"/>
      <c r="X73" s="86"/>
      <c r="Y73" s="53"/>
      <c r="Z73" s="53"/>
      <c r="AA73" s="53"/>
      <c r="AB73" s="53"/>
      <c r="AC73" s="24"/>
      <c r="AD73" s="53"/>
      <c r="AE73" s="53"/>
      <c r="AF73" s="53"/>
      <c r="AG73" s="53"/>
      <c r="AH73" s="53"/>
      <c r="AI73" s="53"/>
    </row>
    <row r="74" spans="1:35" ht="15" customHeight="1" x14ac:dyDescent="0.25">
      <c r="A74" s="9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6"/>
      <c r="O74" s="24"/>
      <c r="P74" s="53"/>
      <c r="Q74" s="56"/>
      <c r="R74" s="53"/>
      <c r="S74" s="53"/>
      <c r="T74" s="24"/>
      <c r="U74" s="24"/>
      <c r="V74" s="24"/>
      <c r="W74" s="24"/>
      <c r="X74" s="86"/>
      <c r="Y74" s="53"/>
      <c r="Z74" s="53"/>
      <c r="AA74" s="53"/>
      <c r="AB74" s="53"/>
      <c r="AC74" s="24"/>
      <c r="AD74" s="53"/>
      <c r="AE74" s="53"/>
      <c r="AF74" s="53"/>
      <c r="AG74" s="53"/>
      <c r="AH74" s="53"/>
      <c r="AI74" s="53"/>
    </row>
    <row r="75" spans="1:35" ht="15" customHeight="1" x14ac:dyDescent="0.25">
      <c r="A75" s="9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6"/>
      <c r="O75" s="24"/>
      <c r="P75" s="53"/>
      <c r="Q75" s="56"/>
      <c r="R75" s="53"/>
      <c r="S75" s="53"/>
      <c r="T75" s="24"/>
      <c r="U75" s="24"/>
      <c r="V75" s="24"/>
      <c r="W75" s="24"/>
      <c r="X75" s="86"/>
      <c r="Y75" s="53"/>
      <c r="Z75" s="53"/>
      <c r="AA75" s="53"/>
      <c r="AB75" s="53"/>
      <c r="AC75" s="24"/>
      <c r="AD75" s="53"/>
      <c r="AE75" s="53"/>
      <c r="AF75" s="53"/>
      <c r="AG75" s="53"/>
      <c r="AH75" s="53"/>
      <c r="AI75" s="53"/>
    </row>
    <row r="76" spans="1:35" ht="15" customHeight="1" x14ac:dyDescent="0.25">
      <c r="A76" s="9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6"/>
      <c r="O76" s="24"/>
      <c r="P76" s="53"/>
      <c r="Q76" s="56"/>
      <c r="R76" s="53"/>
      <c r="S76" s="53"/>
      <c r="T76" s="24"/>
      <c r="U76" s="24"/>
      <c r="V76" s="24"/>
      <c r="W76" s="24"/>
      <c r="X76" s="86"/>
      <c r="Y76" s="53"/>
      <c r="Z76" s="53"/>
      <c r="AA76" s="53"/>
      <c r="AB76" s="53"/>
      <c r="AC76" s="24"/>
      <c r="AD76" s="53"/>
      <c r="AE76" s="53"/>
      <c r="AF76" s="53"/>
      <c r="AG76" s="53"/>
      <c r="AH76" s="53"/>
      <c r="AI76" s="53"/>
    </row>
    <row r="77" spans="1:35" ht="15" customHeight="1" x14ac:dyDescent="0.25">
      <c r="A77" s="9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6"/>
      <c r="O77" s="24"/>
      <c r="P77" s="53"/>
      <c r="Q77" s="56"/>
      <c r="R77" s="53"/>
      <c r="S77" s="53"/>
      <c r="T77" s="24"/>
      <c r="U77" s="24"/>
      <c r="V77" s="24"/>
      <c r="W77" s="24"/>
      <c r="X77" s="86"/>
      <c r="Y77" s="53"/>
      <c r="Z77" s="53"/>
      <c r="AA77" s="53"/>
      <c r="AB77" s="53"/>
      <c r="AC77" s="24"/>
      <c r="AD77" s="53"/>
      <c r="AE77" s="53"/>
      <c r="AF77" s="53"/>
      <c r="AG77" s="53"/>
      <c r="AH77" s="53"/>
      <c r="AI77" s="53"/>
    </row>
    <row r="78" spans="1:35" ht="15" customHeight="1" x14ac:dyDescent="0.25">
      <c r="A78" s="9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6"/>
      <c r="O78" s="24"/>
      <c r="P78" s="53"/>
      <c r="Q78" s="56"/>
      <c r="R78" s="53"/>
      <c r="S78" s="53"/>
      <c r="T78" s="24"/>
      <c r="U78" s="24"/>
      <c r="V78" s="24"/>
      <c r="W78" s="24"/>
      <c r="X78" s="86"/>
      <c r="Y78" s="53"/>
      <c r="Z78" s="53"/>
      <c r="AA78" s="53"/>
      <c r="AB78" s="53"/>
      <c r="AC78" s="24"/>
      <c r="AD78" s="53"/>
      <c r="AE78" s="53"/>
      <c r="AF78" s="53"/>
      <c r="AG78" s="53"/>
      <c r="AH78" s="53"/>
      <c r="AI78" s="53"/>
    </row>
    <row r="79" spans="1:35" ht="15" customHeight="1" x14ac:dyDescent="0.25">
      <c r="A79" s="9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6"/>
      <c r="O79" s="24"/>
      <c r="P79" s="53"/>
      <c r="Q79" s="56"/>
      <c r="R79" s="53"/>
      <c r="S79" s="53"/>
      <c r="T79" s="24"/>
      <c r="U79" s="24"/>
      <c r="V79" s="24"/>
      <c r="W79" s="24"/>
      <c r="X79" s="86"/>
      <c r="Y79" s="53"/>
      <c r="Z79" s="53"/>
      <c r="AA79" s="53"/>
      <c r="AB79" s="53"/>
      <c r="AC79" s="24"/>
      <c r="AD79" s="53"/>
      <c r="AE79" s="53"/>
      <c r="AF79" s="53"/>
      <c r="AG79" s="53"/>
      <c r="AH79" s="53"/>
      <c r="AI79" s="53"/>
    </row>
    <row r="80" spans="1:35" ht="15" customHeight="1" x14ac:dyDescent="0.25">
      <c r="A80" s="9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6"/>
      <c r="O80" s="24"/>
      <c r="P80" s="53"/>
      <c r="Q80" s="56"/>
      <c r="R80" s="53"/>
      <c r="S80" s="53"/>
      <c r="T80" s="24"/>
      <c r="U80" s="24"/>
      <c r="V80" s="24"/>
      <c r="W80" s="24"/>
      <c r="X80" s="86"/>
      <c r="Y80" s="53"/>
      <c r="Z80" s="53"/>
      <c r="AA80" s="53"/>
      <c r="AB80" s="53"/>
      <c r="AC80" s="24"/>
      <c r="AD80" s="53"/>
      <c r="AE80" s="53"/>
      <c r="AF80" s="53"/>
      <c r="AG80" s="53"/>
      <c r="AH80" s="53"/>
      <c r="AI80" s="53"/>
    </row>
    <row r="81" spans="1:35" ht="15" customHeight="1" x14ac:dyDescent="0.25">
      <c r="A81" s="9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6"/>
      <c r="O81" s="24"/>
      <c r="P81" s="53"/>
      <c r="Q81" s="56"/>
      <c r="R81" s="53"/>
      <c r="S81" s="53"/>
      <c r="T81" s="24"/>
      <c r="U81" s="24"/>
      <c r="V81" s="24"/>
      <c r="W81" s="24"/>
      <c r="X81" s="86"/>
      <c r="Y81" s="53"/>
      <c r="Z81" s="53"/>
      <c r="AA81" s="53"/>
      <c r="AB81" s="53"/>
      <c r="AC81" s="24"/>
      <c r="AD81" s="53"/>
      <c r="AE81" s="53"/>
      <c r="AF81" s="53"/>
      <c r="AG81" s="53"/>
      <c r="AH81" s="53"/>
      <c r="AI81" s="53"/>
    </row>
    <row r="82" spans="1:35" ht="15" customHeight="1" x14ac:dyDescent="0.25">
      <c r="A82" s="9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6"/>
      <c r="O82" s="24"/>
      <c r="P82" s="53"/>
      <c r="Q82" s="56"/>
      <c r="R82" s="53"/>
      <c r="S82" s="53"/>
      <c r="T82" s="24"/>
      <c r="U82" s="24"/>
      <c r="V82" s="24"/>
      <c r="W82" s="24"/>
      <c r="X82" s="86"/>
      <c r="Y82" s="53"/>
      <c r="Z82" s="53"/>
      <c r="AA82" s="53"/>
      <c r="AB82" s="53"/>
      <c r="AC82" s="24"/>
      <c r="AD82" s="53"/>
      <c r="AE82" s="53"/>
      <c r="AF82" s="53"/>
      <c r="AG82" s="53"/>
      <c r="AH82" s="53"/>
      <c r="AI82" s="53"/>
    </row>
    <row r="83" spans="1:35" ht="15" customHeight="1" x14ac:dyDescent="0.25">
      <c r="A83" s="9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6"/>
      <c r="O83" s="24"/>
      <c r="P83" s="53"/>
      <c r="Q83" s="56"/>
      <c r="R83" s="53"/>
      <c r="S83" s="53"/>
      <c r="T83" s="24"/>
      <c r="U83" s="24"/>
      <c r="V83" s="24"/>
      <c r="W83" s="24"/>
      <c r="X83" s="86"/>
      <c r="Y83" s="53"/>
      <c r="Z83" s="53"/>
      <c r="AA83" s="53"/>
      <c r="AB83" s="53"/>
      <c r="AC83" s="24"/>
      <c r="AD83" s="53"/>
      <c r="AE83" s="53"/>
      <c r="AF83" s="53"/>
      <c r="AG83" s="53"/>
      <c r="AH83" s="53"/>
      <c r="AI83" s="53"/>
    </row>
    <row r="84" spans="1:35" ht="15" customHeight="1" x14ac:dyDescent="0.25">
      <c r="A84" s="9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6"/>
      <c r="O84" s="24"/>
      <c r="P84" s="53"/>
      <c r="Q84" s="56"/>
      <c r="R84" s="53"/>
      <c r="S84" s="53"/>
      <c r="T84" s="24"/>
      <c r="U84" s="24"/>
      <c r="V84" s="24"/>
      <c r="W84" s="24"/>
      <c r="X84" s="86"/>
      <c r="Y84" s="53"/>
      <c r="Z84" s="53"/>
      <c r="AA84" s="53"/>
      <c r="AB84" s="53"/>
      <c r="AC84" s="24"/>
      <c r="AD84" s="53"/>
      <c r="AE84" s="53"/>
      <c r="AF84" s="53"/>
      <c r="AG84" s="53"/>
      <c r="AH84" s="53"/>
      <c r="AI84" s="53"/>
    </row>
    <row r="85" spans="1:35" ht="15" customHeight="1" x14ac:dyDescent="0.25">
      <c r="A85" s="9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6"/>
      <c r="O85" s="24"/>
      <c r="P85" s="53"/>
      <c r="Q85" s="56"/>
      <c r="R85" s="53"/>
      <c r="S85" s="53"/>
      <c r="T85" s="24"/>
      <c r="U85" s="24"/>
      <c r="V85" s="24"/>
      <c r="W85" s="24"/>
      <c r="X85" s="86"/>
      <c r="Y85" s="53"/>
      <c r="Z85" s="53"/>
      <c r="AA85" s="53"/>
      <c r="AB85" s="53"/>
      <c r="AC85" s="24"/>
      <c r="AD85" s="53"/>
      <c r="AE85" s="53"/>
      <c r="AF85" s="53"/>
      <c r="AG85" s="53"/>
      <c r="AH85" s="53"/>
      <c r="AI85" s="53"/>
    </row>
    <row r="86" spans="1:35" ht="15" customHeight="1" x14ac:dyDescent="0.25">
      <c r="A86" s="9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6"/>
      <c r="O86" s="24"/>
      <c r="P86" s="53"/>
      <c r="Q86" s="56"/>
      <c r="R86" s="53"/>
      <c r="S86" s="53"/>
      <c r="T86" s="24"/>
      <c r="U86" s="24"/>
      <c r="V86" s="24"/>
      <c r="W86" s="24"/>
      <c r="X86" s="86"/>
      <c r="Y86" s="53"/>
      <c r="Z86" s="53"/>
      <c r="AA86" s="53"/>
      <c r="AB86" s="53"/>
      <c r="AC86" s="24"/>
      <c r="AD86" s="53"/>
      <c r="AE86" s="53"/>
      <c r="AF86" s="53"/>
      <c r="AG86" s="53"/>
      <c r="AH86" s="53"/>
      <c r="AI86" s="53"/>
    </row>
    <row r="87" spans="1:35" ht="15" customHeight="1" x14ac:dyDescent="0.25">
      <c r="A87" s="9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6"/>
      <c r="O87" s="24"/>
      <c r="P87" s="53"/>
      <c r="Q87" s="56"/>
      <c r="R87" s="53"/>
      <c r="S87" s="53"/>
      <c r="T87" s="24"/>
      <c r="U87" s="24"/>
      <c r="V87" s="24"/>
      <c r="W87" s="24"/>
      <c r="X87" s="86"/>
      <c r="Y87" s="53"/>
      <c r="Z87" s="53"/>
      <c r="AA87" s="53"/>
      <c r="AB87" s="53"/>
      <c r="AC87" s="24"/>
      <c r="AD87" s="53"/>
      <c r="AE87" s="53"/>
      <c r="AF87" s="53"/>
      <c r="AG87" s="53"/>
      <c r="AH87" s="53"/>
      <c r="AI87" s="53"/>
    </row>
    <row r="88" spans="1:35" ht="15" customHeight="1" x14ac:dyDescent="0.25">
      <c r="A88" s="9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6"/>
      <c r="O88" s="24"/>
      <c r="P88" s="53"/>
      <c r="Q88" s="56"/>
      <c r="R88" s="53"/>
      <c r="S88" s="53"/>
      <c r="T88" s="24"/>
      <c r="U88" s="24"/>
      <c r="V88" s="24"/>
      <c r="W88" s="24"/>
      <c r="X88" s="86"/>
      <c r="Y88" s="53"/>
      <c r="Z88" s="53"/>
      <c r="AA88" s="53"/>
      <c r="AB88" s="53"/>
      <c r="AC88" s="24"/>
      <c r="AD88" s="53"/>
      <c r="AE88" s="53"/>
      <c r="AF88" s="53"/>
      <c r="AG88" s="53"/>
      <c r="AH88" s="53"/>
      <c r="AI88" s="53"/>
    </row>
    <row r="89" spans="1:35" ht="15" customHeight="1" x14ac:dyDescent="0.25">
      <c r="A89" s="9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6"/>
      <c r="O89" s="24"/>
      <c r="P89" s="53"/>
      <c r="Q89" s="56"/>
      <c r="R89" s="53"/>
      <c r="S89" s="53"/>
      <c r="T89" s="24"/>
      <c r="U89" s="24"/>
      <c r="V89" s="24"/>
      <c r="W89" s="24"/>
      <c r="X89" s="86"/>
      <c r="Y89" s="53"/>
      <c r="Z89" s="53"/>
      <c r="AA89" s="53"/>
      <c r="AB89" s="53"/>
      <c r="AC89" s="24"/>
      <c r="AD89" s="53"/>
      <c r="AE89" s="53"/>
      <c r="AF89" s="53"/>
      <c r="AG89" s="53"/>
      <c r="AH89" s="53"/>
      <c r="AI89" s="53"/>
    </row>
    <row r="90" spans="1:35" ht="15" customHeight="1" x14ac:dyDescent="0.25">
      <c r="A90" s="9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6"/>
      <c r="O90" s="24"/>
      <c r="P90" s="53"/>
      <c r="Q90" s="56"/>
      <c r="R90" s="53"/>
      <c r="S90" s="53"/>
      <c r="T90" s="24"/>
      <c r="U90" s="24"/>
      <c r="V90" s="24"/>
      <c r="W90" s="24"/>
      <c r="X90" s="86"/>
      <c r="Y90" s="53"/>
      <c r="Z90" s="53"/>
      <c r="AA90" s="53"/>
      <c r="AB90" s="53"/>
      <c r="AC90" s="24"/>
      <c r="AD90" s="53"/>
      <c r="AE90" s="53"/>
      <c r="AF90" s="53"/>
      <c r="AG90" s="53"/>
      <c r="AH90" s="53"/>
      <c r="AI90" s="53"/>
    </row>
    <row r="91" spans="1:35" ht="15" customHeight="1" x14ac:dyDescent="0.25">
      <c r="A91" s="9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6"/>
      <c r="O91" s="24"/>
      <c r="P91" s="53"/>
      <c r="Q91" s="56"/>
      <c r="R91" s="53"/>
      <c r="S91" s="53"/>
      <c r="T91" s="24"/>
      <c r="U91" s="24"/>
      <c r="V91" s="24"/>
      <c r="W91" s="24"/>
      <c r="X91" s="86"/>
      <c r="Y91" s="53"/>
      <c r="Z91" s="53"/>
      <c r="AA91" s="53"/>
      <c r="AB91" s="53"/>
      <c r="AC91" s="24"/>
      <c r="AD91" s="53"/>
      <c r="AE91" s="53"/>
      <c r="AF91" s="53"/>
      <c r="AG91" s="53"/>
      <c r="AH91" s="53"/>
      <c r="AI91" s="53"/>
    </row>
    <row r="92" spans="1:35" ht="15" customHeight="1" x14ac:dyDescent="0.25">
      <c r="A92" s="9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6"/>
      <c r="O92" s="24"/>
      <c r="P92" s="53"/>
      <c r="Q92" s="56"/>
      <c r="R92" s="53"/>
      <c r="S92" s="53"/>
      <c r="T92" s="24"/>
      <c r="U92" s="24"/>
      <c r="V92" s="24"/>
      <c r="W92" s="24"/>
      <c r="X92" s="86"/>
      <c r="Y92" s="53"/>
      <c r="Z92" s="53"/>
      <c r="AA92" s="53"/>
      <c r="AB92" s="53"/>
      <c r="AC92" s="24"/>
      <c r="AD92" s="53"/>
      <c r="AE92" s="53"/>
      <c r="AF92" s="53"/>
      <c r="AG92" s="53"/>
      <c r="AH92" s="53"/>
      <c r="AI92" s="53"/>
    </row>
    <row r="93" spans="1:35" ht="15" customHeight="1" x14ac:dyDescent="0.25">
      <c r="A93" s="9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6"/>
      <c r="O93" s="24"/>
      <c r="P93" s="53"/>
      <c r="Q93" s="56"/>
      <c r="R93" s="53"/>
      <c r="S93" s="53"/>
      <c r="T93" s="24"/>
      <c r="U93" s="24"/>
      <c r="V93" s="24"/>
      <c r="W93" s="24"/>
      <c r="X93" s="86"/>
      <c r="Y93" s="53"/>
      <c r="Z93" s="53"/>
      <c r="AA93" s="53"/>
      <c r="AB93" s="53"/>
      <c r="AC93" s="24"/>
      <c r="AD93" s="53"/>
      <c r="AE93" s="53"/>
      <c r="AF93" s="53"/>
      <c r="AG93" s="53"/>
      <c r="AH93" s="53"/>
      <c r="AI93" s="53"/>
    </row>
    <row r="94" spans="1:35" ht="15" customHeight="1" x14ac:dyDescent="0.25">
      <c r="A94" s="9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6"/>
      <c r="O94" s="24"/>
      <c r="P94" s="53"/>
      <c r="Q94" s="56"/>
      <c r="R94" s="53"/>
      <c r="S94" s="53"/>
      <c r="T94" s="24"/>
      <c r="U94" s="24"/>
      <c r="V94" s="24"/>
      <c r="W94" s="24"/>
      <c r="X94" s="86"/>
      <c r="Y94" s="53"/>
      <c r="Z94" s="53"/>
      <c r="AA94" s="53"/>
      <c r="AB94" s="53"/>
      <c r="AC94" s="24"/>
      <c r="AD94" s="53"/>
      <c r="AE94" s="53"/>
      <c r="AF94" s="53"/>
      <c r="AG94" s="53"/>
      <c r="AH94" s="53"/>
      <c r="AI94" s="53"/>
    </row>
    <row r="95" spans="1:35" ht="15" customHeight="1" x14ac:dyDescent="0.25">
      <c r="A95" s="9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6"/>
      <c r="O95" s="24"/>
      <c r="P95" s="53"/>
      <c r="Q95" s="56"/>
      <c r="R95" s="53"/>
      <c r="S95" s="53"/>
      <c r="T95" s="24"/>
      <c r="U95" s="24"/>
      <c r="V95" s="24"/>
      <c r="W95" s="24"/>
      <c r="X95" s="86"/>
      <c r="Y95" s="53"/>
      <c r="Z95" s="53"/>
      <c r="AA95" s="53"/>
      <c r="AB95" s="53"/>
      <c r="AC95" s="24"/>
      <c r="AD95" s="53"/>
      <c r="AE95" s="53"/>
      <c r="AF95" s="53"/>
      <c r="AG95" s="53"/>
      <c r="AH95" s="53"/>
      <c r="AI95" s="53"/>
    </row>
    <row r="96" spans="1:35" ht="15" customHeight="1" x14ac:dyDescent="0.25">
      <c r="A96" s="9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6"/>
      <c r="O96" s="24"/>
      <c r="P96" s="53"/>
      <c r="Q96" s="56"/>
      <c r="R96" s="53"/>
      <c r="S96" s="53"/>
      <c r="T96" s="24"/>
      <c r="U96" s="24"/>
      <c r="V96" s="24"/>
      <c r="W96" s="24"/>
      <c r="X96" s="86"/>
      <c r="Y96" s="53"/>
      <c r="Z96" s="53"/>
      <c r="AA96" s="53"/>
      <c r="AB96" s="53"/>
      <c r="AC96" s="24"/>
      <c r="AD96" s="53"/>
      <c r="AE96" s="53"/>
      <c r="AF96" s="53"/>
      <c r="AG96" s="53"/>
      <c r="AH96" s="53"/>
      <c r="AI96" s="53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sortState ref="B29:AF31">
    <sortCondition ref="B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2" t="s">
        <v>34</v>
      </c>
      <c r="C1" s="3"/>
      <c r="D1" s="4"/>
      <c r="E1" s="5" t="s">
        <v>50</v>
      </c>
      <c r="F1" s="104"/>
      <c r="G1" s="105"/>
      <c r="H1" s="10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4"/>
      <c r="AB1" s="104"/>
      <c r="AC1" s="105"/>
      <c r="AD1" s="10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91" t="s">
        <v>54</v>
      </c>
      <c r="C2" s="92"/>
      <c r="D2" s="37"/>
      <c r="E2" s="13" t="s">
        <v>13</v>
      </c>
      <c r="F2" s="14"/>
      <c r="G2" s="14"/>
      <c r="H2" s="14"/>
      <c r="I2" s="20"/>
      <c r="J2" s="15"/>
      <c r="K2" s="97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106" t="s">
        <v>63</v>
      </c>
      <c r="Y2" s="107"/>
      <c r="Z2" s="108"/>
      <c r="AA2" s="13" t="s">
        <v>13</v>
      </c>
      <c r="AB2" s="14"/>
      <c r="AC2" s="14"/>
      <c r="AD2" s="14"/>
      <c r="AE2" s="20"/>
      <c r="AF2" s="15"/>
      <c r="AG2" s="97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109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9"/>
      <c r="L3" s="18" t="s">
        <v>5</v>
      </c>
      <c r="M3" s="18" t="s">
        <v>6</v>
      </c>
      <c r="N3" s="18" t="s">
        <v>65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9"/>
      <c r="AH3" s="18" t="s">
        <v>5</v>
      </c>
      <c r="AI3" s="18" t="s">
        <v>6</v>
      </c>
      <c r="AJ3" s="18" t="s">
        <v>65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9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1">
        <v>1997</v>
      </c>
      <c r="C4" s="33" t="s">
        <v>46</v>
      </c>
      <c r="D4" s="39" t="s">
        <v>36</v>
      </c>
      <c r="E4" s="31">
        <v>16</v>
      </c>
      <c r="F4" s="31">
        <v>0</v>
      </c>
      <c r="G4" s="31">
        <v>6</v>
      </c>
      <c r="H4" s="32">
        <v>8</v>
      </c>
      <c r="I4" s="31">
        <v>36</v>
      </c>
      <c r="J4" s="42"/>
      <c r="K4" s="30"/>
      <c r="L4" s="110"/>
      <c r="M4" s="18"/>
      <c r="N4" s="18"/>
      <c r="O4" s="18"/>
      <c r="P4" s="24"/>
      <c r="Q4" s="31"/>
      <c r="R4" s="31"/>
      <c r="S4" s="32"/>
      <c r="T4" s="31"/>
      <c r="U4" s="31"/>
      <c r="V4" s="111"/>
      <c r="W4" s="30"/>
      <c r="X4" s="31"/>
      <c r="Y4" s="33"/>
      <c r="Z4" s="39"/>
      <c r="AA4" s="31"/>
      <c r="AB4" s="31"/>
      <c r="AC4" s="31"/>
      <c r="AD4" s="32"/>
      <c r="AE4" s="31"/>
      <c r="AF4" s="42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12"/>
      <c r="AS4" s="11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1">
        <v>1998</v>
      </c>
      <c r="C5" s="33" t="s">
        <v>41</v>
      </c>
      <c r="D5" s="39" t="s">
        <v>36</v>
      </c>
      <c r="E5" s="31">
        <v>24</v>
      </c>
      <c r="F5" s="31">
        <v>1</v>
      </c>
      <c r="G5" s="31">
        <v>1</v>
      </c>
      <c r="H5" s="32">
        <v>15</v>
      </c>
      <c r="I5" s="31">
        <v>48</v>
      </c>
      <c r="J5" s="42"/>
      <c r="K5" s="30"/>
      <c r="L5" s="110"/>
      <c r="M5" s="18"/>
      <c r="N5" s="18"/>
      <c r="O5" s="18"/>
      <c r="P5" s="24"/>
      <c r="Q5" s="31"/>
      <c r="R5" s="31"/>
      <c r="S5" s="32"/>
      <c r="T5" s="31"/>
      <c r="U5" s="31"/>
      <c r="V5" s="111"/>
      <c r="W5" s="30"/>
      <c r="X5" s="31"/>
      <c r="Y5" s="33"/>
      <c r="Z5" s="39"/>
      <c r="AA5" s="31"/>
      <c r="AB5" s="31"/>
      <c r="AC5" s="31"/>
      <c r="AD5" s="32"/>
      <c r="AE5" s="31"/>
      <c r="AF5" s="42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12"/>
      <c r="AS5" s="11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1"/>
      <c r="C6" s="33"/>
      <c r="D6" s="39"/>
      <c r="E6" s="31"/>
      <c r="F6" s="31"/>
      <c r="G6" s="31"/>
      <c r="H6" s="32"/>
      <c r="I6" s="31"/>
      <c r="J6" s="42"/>
      <c r="K6" s="30"/>
      <c r="L6" s="110"/>
      <c r="M6" s="18"/>
      <c r="N6" s="18"/>
      <c r="O6" s="18"/>
      <c r="P6" s="24"/>
      <c r="Q6" s="31"/>
      <c r="R6" s="31"/>
      <c r="S6" s="32"/>
      <c r="T6" s="31"/>
      <c r="U6" s="31"/>
      <c r="V6" s="111"/>
      <c r="W6" s="30"/>
      <c r="X6" s="31"/>
      <c r="Y6" s="33"/>
      <c r="Z6" s="39"/>
      <c r="AA6" s="31"/>
      <c r="AB6" s="31"/>
      <c r="AC6" s="31"/>
      <c r="AD6" s="32"/>
      <c r="AE6" s="31"/>
      <c r="AF6" s="42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12"/>
      <c r="AS6" s="11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1">
        <v>2000</v>
      </c>
      <c r="C7" s="33" t="s">
        <v>37</v>
      </c>
      <c r="D7" s="39" t="s">
        <v>36</v>
      </c>
      <c r="E7" s="31">
        <v>25</v>
      </c>
      <c r="F7" s="31">
        <v>3</v>
      </c>
      <c r="G7" s="31">
        <v>10</v>
      </c>
      <c r="H7" s="32">
        <v>23</v>
      </c>
      <c r="I7" s="31">
        <v>65</v>
      </c>
      <c r="J7" s="42">
        <v>0.48507462686567165</v>
      </c>
      <c r="K7" s="30">
        <v>134</v>
      </c>
      <c r="L7" s="110"/>
      <c r="M7" s="18"/>
      <c r="N7" s="18"/>
      <c r="O7" s="18"/>
      <c r="P7" s="24"/>
      <c r="Q7" s="31"/>
      <c r="R7" s="31"/>
      <c r="S7" s="32"/>
      <c r="T7" s="31"/>
      <c r="U7" s="31"/>
      <c r="V7" s="111"/>
      <c r="W7" s="30"/>
      <c r="X7" s="31"/>
      <c r="Y7" s="33"/>
      <c r="Z7" s="39"/>
      <c r="AA7" s="31"/>
      <c r="AB7" s="31"/>
      <c r="AC7" s="31"/>
      <c r="AD7" s="32"/>
      <c r="AE7" s="31"/>
      <c r="AF7" s="42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12"/>
      <c r="AS7" s="11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1">
        <v>2001</v>
      </c>
      <c r="C8" s="33" t="s">
        <v>55</v>
      </c>
      <c r="D8" s="39" t="s">
        <v>36</v>
      </c>
      <c r="E8" s="31">
        <v>26</v>
      </c>
      <c r="F8" s="31">
        <v>3</v>
      </c>
      <c r="G8" s="31">
        <v>13</v>
      </c>
      <c r="H8" s="32">
        <v>15</v>
      </c>
      <c r="I8" s="31">
        <v>64</v>
      </c>
      <c r="J8" s="42">
        <v>0.5</v>
      </c>
      <c r="K8" s="30">
        <v>128</v>
      </c>
      <c r="L8" s="110"/>
      <c r="M8" s="18"/>
      <c r="N8" s="18"/>
      <c r="O8" s="18"/>
      <c r="P8" s="24"/>
      <c r="Q8" s="31"/>
      <c r="R8" s="31"/>
      <c r="S8" s="32"/>
      <c r="T8" s="31"/>
      <c r="U8" s="31"/>
      <c r="V8" s="111"/>
      <c r="W8" s="30"/>
      <c r="X8" s="31"/>
      <c r="Y8" s="33"/>
      <c r="Z8" s="39"/>
      <c r="AA8" s="31"/>
      <c r="AB8" s="31"/>
      <c r="AC8" s="31"/>
      <c r="AD8" s="32"/>
      <c r="AE8" s="31"/>
      <c r="AF8" s="42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12"/>
      <c r="AS8" s="11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31">
        <v>2002</v>
      </c>
      <c r="C9" s="33" t="s">
        <v>39</v>
      </c>
      <c r="D9" s="39" t="s">
        <v>36</v>
      </c>
      <c r="E9" s="31">
        <v>21</v>
      </c>
      <c r="F9" s="31">
        <v>0</v>
      </c>
      <c r="G9" s="31">
        <v>6</v>
      </c>
      <c r="H9" s="32">
        <v>9</v>
      </c>
      <c r="I9" s="31">
        <v>45</v>
      </c>
      <c r="J9" s="42">
        <v>0.47872340425531917</v>
      </c>
      <c r="K9" s="30">
        <v>94</v>
      </c>
      <c r="L9" s="110"/>
      <c r="M9" s="18"/>
      <c r="N9" s="18"/>
      <c r="O9" s="18"/>
      <c r="P9" s="24"/>
      <c r="Q9" s="31">
        <v>2</v>
      </c>
      <c r="R9" s="31">
        <v>0</v>
      </c>
      <c r="S9" s="32">
        <v>0</v>
      </c>
      <c r="T9" s="31">
        <v>0</v>
      </c>
      <c r="U9" s="31">
        <v>3</v>
      </c>
      <c r="V9" s="111">
        <v>0.5</v>
      </c>
      <c r="W9" s="30">
        <v>6</v>
      </c>
      <c r="X9" s="31"/>
      <c r="Y9" s="33"/>
      <c r="Z9" s="39"/>
      <c r="AA9" s="31"/>
      <c r="AB9" s="31"/>
      <c r="AC9" s="31"/>
      <c r="AD9" s="32"/>
      <c r="AE9" s="31"/>
      <c r="AF9" s="42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12"/>
      <c r="AS9" s="11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31">
        <v>2004</v>
      </c>
      <c r="C10" s="33" t="s">
        <v>41</v>
      </c>
      <c r="D10" s="39" t="s">
        <v>36</v>
      </c>
      <c r="E10" s="31">
        <v>22</v>
      </c>
      <c r="F10" s="31">
        <v>1</v>
      </c>
      <c r="G10" s="31">
        <v>7</v>
      </c>
      <c r="H10" s="32">
        <v>4</v>
      </c>
      <c r="I10" s="31">
        <v>55</v>
      </c>
      <c r="J10" s="42">
        <v>0.43307086614173229</v>
      </c>
      <c r="K10" s="30">
        <v>127</v>
      </c>
      <c r="L10" s="110"/>
      <c r="M10" s="18"/>
      <c r="N10" s="18"/>
      <c r="O10" s="18"/>
      <c r="P10" s="24"/>
      <c r="Q10" s="31"/>
      <c r="R10" s="31"/>
      <c r="S10" s="32"/>
      <c r="T10" s="31"/>
      <c r="U10" s="31"/>
      <c r="V10" s="111"/>
      <c r="W10" s="30"/>
      <c r="X10" s="31"/>
      <c r="Y10" s="33"/>
      <c r="Z10" s="39"/>
      <c r="AA10" s="31"/>
      <c r="AB10" s="31"/>
      <c r="AC10" s="31"/>
      <c r="AD10" s="32"/>
      <c r="AE10" s="31"/>
      <c r="AF10" s="42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12"/>
      <c r="AS10" s="11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31"/>
      <c r="C11" s="33"/>
      <c r="D11" s="39"/>
      <c r="E11" s="31"/>
      <c r="F11" s="31"/>
      <c r="G11" s="31"/>
      <c r="H11" s="32"/>
      <c r="I11" s="31"/>
      <c r="J11" s="42"/>
      <c r="K11" s="30"/>
      <c r="L11" s="110"/>
      <c r="M11" s="18"/>
      <c r="N11" s="18"/>
      <c r="O11" s="18"/>
      <c r="P11" s="24"/>
      <c r="Q11" s="31"/>
      <c r="R11" s="31"/>
      <c r="S11" s="32"/>
      <c r="T11" s="31"/>
      <c r="U11" s="31"/>
      <c r="V11" s="111"/>
      <c r="W11" s="30"/>
      <c r="X11" s="31"/>
      <c r="Y11" s="33"/>
      <c r="Z11" s="39"/>
      <c r="AA11" s="31"/>
      <c r="AB11" s="31"/>
      <c r="AC11" s="31"/>
      <c r="AD11" s="32"/>
      <c r="AE11" s="31"/>
      <c r="AF11" s="42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12"/>
      <c r="AS11" s="11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31">
        <v>2006</v>
      </c>
      <c r="C12" s="33" t="s">
        <v>40</v>
      </c>
      <c r="D12" s="39" t="s">
        <v>45</v>
      </c>
      <c r="E12" s="31">
        <v>11</v>
      </c>
      <c r="F12" s="31">
        <v>1</v>
      </c>
      <c r="G12" s="31">
        <v>3</v>
      </c>
      <c r="H12" s="32">
        <v>5</v>
      </c>
      <c r="I12" s="31">
        <v>44</v>
      </c>
      <c r="J12" s="42">
        <v>0.62</v>
      </c>
      <c r="K12" s="30">
        <v>71</v>
      </c>
      <c r="L12" s="110"/>
      <c r="M12" s="18"/>
      <c r="N12" s="18"/>
      <c r="O12" s="18"/>
      <c r="P12" s="24"/>
      <c r="Q12" s="31"/>
      <c r="R12" s="31"/>
      <c r="S12" s="32"/>
      <c r="T12" s="31"/>
      <c r="U12" s="31"/>
      <c r="V12" s="111"/>
      <c r="W12" s="30"/>
      <c r="X12" s="31"/>
      <c r="Y12" s="33"/>
      <c r="Z12" s="39"/>
      <c r="AA12" s="31"/>
      <c r="AB12" s="31"/>
      <c r="AC12" s="31"/>
      <c r="AD12" s="32"/>
      <c r="AE12" s="31"/>
      <c r="AF12" s="42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12"/>
      <c r="AS12" s="11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ht="14.25" x14ac:dyDescent="0.2">
      <c r="A13" s="53"/>
      <c r="B13" s="96" t="s">
        <v>66</v>
      </c>
      <c r="C13" s="95"/>
      <c r="D13" s="94"/>
      <c r="E13" s="93">
        <f>SUM(E4:E12)</f>
        <v>145</v>
      </c>
      <c r="F13" s="93">
        <f>SUM(F4:F12)</f>
        <v>9</v>
      </c>
      <c r="G13" s="93">
        <f>SUM(G4:G12)</f>
        <v>46</v>
      </c>
      <c r="H13" s="93">
        <f>SUM(H4:H12)</f>
        <v>79</v>
      </c>
      <c r="I13" s="93">
        <f>SUM(I4:I12)</f>
        <v>357</v>
      </c>
      <c r="J13" s="114">
        <v>0</v>
      </c>
      <c r="K13" s="97">
        <f>SUM(K4:K12)</f>
        <v>554</v>
      </c>
      <c r="L13" s="22"/>
      <c r="M13" s="20"/>
      <c r="N13" s="115"/>
      <c r="O13" s="116"/>
      <c r="P13" s="24"/>
      <c r="Q13" s="93">
        <f>SUM(Q4:Q12)</f>
        <v>2</v>
      </c>
      <c r="R13" s="93">
        <f>SUM(R4:R12)</f>
        <v>0</v>
      </c>
      <c r="S13" s="93">
        <f>SUM(S4:S12)</f>
        <v>0</v>
      </c>
      <c r="T13" s="93">
        <f>SUM(T4:T12)</f>
        <v>0</v>
      </c>
      <c r="U13" s="93">
        <f>SUM(U4:U12)</f>
        <v>3</v>
      </c>
      <c r="V13" s="51">
        <v>0.5</v>
      </c>
      <c r="W13" s="97">
        <f>SUM(W4:W12)</f>
        <v>6</v>
      </c>
      <c r="X13" s="16" t="s">
        <v>66</v>
      </c>
      <c r="Y13" s="17"/>
      <c r="Z13" s="15"/>
      <c r="AA13" s="93">
        <f>SUM(AA4:AA12)</f>
        <v>0</v>
      </c>
      <c r="AB13" s="93">
        <f>SUM(AB4:AB12)</f>
        <v>0</v>
      </c>
      <c r="AC13" s="93">
        <f>SUM(AC4:AC12)</f>
        <v>0</v>
      </c>
      <c r="AD13" s="93">
        <f>SUM(AD4:AD12)</f>
        <v>0</v>
      </c>
      <c r="AE13" s="93">
        <f>SUM(AE4:AE12)</f>
        <v>0</v>
      </c>
      <c r="AF13" s="114">
        <v>0</v>
      </c>
      <c r="AG13" s="97">
        <f>SUM(AG4:AG12)</f>
        <v>0</v>
      </c>
      <c r="AH13" s="22"/>
      <c r="AI13" s="20"/>
      <c r="AJ13" s="115"/>
      <c r="AK13" s="116"/>
      <c r="AL13" s="24"/>
      <c r="AM13" s="93">
        <f>SUM(AM4:AM12)</f>
        <v>0</v>
      </c>
      <c r="AN13" s="93">
        <f>SUM(AN4:AN12)</f>
        <v>0</v>
      </c>
      <c r="AO13" s="93">
        <f>SUM(AO4:AO12)</f>
        <v>0</v>
      </c>
      <c r="AP13" s="93">
        <f>SUM(AP4:AP12)</f>
        <v>0</v>
      </c>
      <c r="AQ13" s="93">
        <f>SUM(AQ4:AQ12)</f>
        <v>0</v>
      </c>
      <c r="AR13" s="114">
        <v>0</v>
      </c>
      <c r="AS13" s="109">
        <f>SUM(AS4:AS12)</f>
        <v>0</v>
      </c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4"/>
      <c r="K14" s="30"/>
      <c r="L14" s="24"/>
      <c r="M14" s="24"/>
      <c r="N14" s="24"/>
      <c r="O14" s="24"/>
      <c r="P14" s="53"/>
      <c r="Q14" s="53"/>
      <c r="R14" s="56"/>
      <c r="S14" s="53"/>
      <c r="T14" s="53"/>
      <c r="U14" s="24"/>
      <c r="V14" s="24"/>
      <c r="W14" s="30"/>
      <c r="X14" s="53"/>
      <c r="Y14" s="53"/>
      <c r="Z14" s="53"/>
      <c r="AA14" s="53"/>
      <c r="AB14" s="53"/>
      <c r="AC14" s="53"/>
      <c r="AD14" s="53"/>
      <c r="AE14" s="53"/>
      <c r="AF14" s="54"/>
      <c r="AG14" s="30"/>
      <c r="AH14" s="24"/>
      <c r="AI14" s="24"/>
      <c r="AJ14" s="24"/>
      <c r="AK14" s="24"/>
      <c r="AL14" s="53"/>
      <c r="AM14" s="53"/>
      <c r="AN14" s="56"/>
      <c r="AO14" s="53"/>
      <c r="AP14" s="53"/>
      <c r="AQ14" s="24"/>
      <c r="AR14" s="24"/>
      <c r="AS14" s="30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117" t="s">
        <v>67</v>
      </c>
      <c r="C15" s="118"/>
      <c r="D15" s="11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68</v>
      </c>
      <c r="O15" s="18" t="s">
        <v>69</v>
      </c>
      <c r="Q15" s="56"/>
      <c r="R15" s="56" t="s">
        <v>47</v>
      </c>
      <c r="S15" s="56"/>
      <c r="T15" s="53" t="s">
        <v>49</v>
      </c>
      <c r="U15" s="24"/>
      <c r="V15" s="30"/>
      <c r="W15" s="30"/>
      <c r="X15" s="120"/>
      <c r="Y15" s="120"/>
      <c r="Z15" s="120"/>
      <c r="AA15" s="120"/>
      <c r="AB15" s="120"/>
      <c r="AC15" s="56"/>
      <c r="AD15" s="56"/>
      <c r="AE15" s="56"/>
      <c r="AF15" s="53"/>
      <c r="AG15" s="53"/>
      <c r="AH15" s="53"/>
      <c r="AI15" s="53"/>
      <c r="AJ15" s="53"/>
      <c r="AK15" s="53"/>
      <c r="AM15" s="30"/>
      <c r="AN15" s="120"/>
      <c r="AO15" s="120"/>
      <c r="AP15" s="120"/>
      <c r="AQ15" s="120"/>
      <c r="AR15" s="120"/>
      <c r="AS15" s="120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41" t="s">
        <v>12</v>
      </c>
      <c r="C16" s="12"/>
      <c r="D16" s="40"/>
      <c r="E16" s="121">
        <v>126</v>
      </c>
      <c r="F16" s="121">
        <v>4</v>
      </c>
      <c r="G16" s="121">
        <v>15</v>
      </c>
      <c r="H16" s="121">
        <v>17</v>
      </c>
      <c r="I16" s="121">
        <v>137</v>
      </c>
      <c r="J16" s="122">
        <v>0.314</v>
      </c>
      <c r="K16" s="53">
        <f>PRODUCT(I16/J16)</f>
        <v>436.30573248407643</v>
      </c>
      <c r="L16" s="123">
        <f>PRODUCT((F16+G16)/E16)</f>
        <v>0.15079365079365079</v>
      </c>
      <c r="M16" s="123">
        <f>PRODUCT(H16/E16)</f>
        <v>0.13492063492063491</v>
      </c>
      <c r="N16" s="123">
        <f>PRODUCT((F16+G16+H16)/E16)</f>
        <v>0.2857142857142857</v>
      </c>
      <c r="O16" s="123">
        <f>PRODUCT(I16/E16)</f>
        <v>1.0873015873015872</v>
      </c>
      <c r="Q16" s="56"/>
      <c r="R16" s="56"/>
      <c r="S16" s="56"/>
      <c r="T16" s="53" t="s">
        <v>48</v>
      </c>
      <c r="U16" s="53"/>
      <c r="V16" s="53"/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3"/>
      <c r="AL16" s="53"/>
      <c r="AM16" s="53"/>
      <c r="AN16" s="56"/>
      <c r="AO16" s="56"/>
      <c r="AP16" s="56"/>
      <c r="AQ16" s="56"/>
      <c r="AR16" s="56"/>
      <c r="AS16" s="56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124" t="s">
        <v>54</v>
      </c>
      <c r="C17" s="125"/>
      <c r="D17" s="126"/>
      <c r="E17" s="121">
        <f>PRODUCT(E13+Q13)</f>
        <v>147</v>
      </c>
      <c r="F17" s="121">
        <f>PRODUCT(F13+R13)</f>
        <v>9</v>
      </c>
      <c r="G17" s="121">
        <f>PRODUCT(G13+S13)</f>
        <v>46</v>
      </c>
      <c r="H17" s="121">
        <f>PRODUCT(H13+T13)</f>
        <v>79</v>
      </c>
      <c r="I17" s="121">
        <f>PRODUCT(I13+U13)</f>
        <v>360</v>
      </c>
      <c r="J17" s="122"/>
      <c r="K17" s="53">
        <f>PRODUCT(K13+W13)</f>
        <v>560</v>
      </c>
      <c r="L17" s="123">
        <f>PRODUCT((F17+G17)/E17)</f>
        <v>0.37414965986394561</v>
      </c>
      <c r="M17" s="123">
        <f>PRODUCT(H17/E17)</f>
        <v>0.5374149659863946</v>
      </c>
      <c r="N17" s="123">
        <f>PRODUCT((F17+G17+H17)/E17)</f>
        <v>0.91156462585034015</v>
      </c>
      <c r="O17" s="123">
        <f>PRODUCT(I17/E17)</f>
        <v>2.4489795918367347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5">
      <c r="A18" s="53"/>
      <c r="B18" s="127" t="s">
        <v>63</v>
      </c>
      <c r="C18" s="128"/>
      <c r="D18" s="129"/>
      <c r="E18" s="121">
        <f>PRODUCT(AA13+AM13)</f>
        <v>0</v>
      </c>
      <c r="F18" s="121">
        <f>PRODUCT(AB13+AN13)</f>
        <v>0</v>
      </c>
      <c r="G18" s="121">
        <f>PRODUCT(AC13+AO13)</f>
        <v>0</v>
      </c>
      <c r="H18" s="121">
        <f>PRODUCT(AD13+AP13)</f>
        <v>0</v>
      </c>
      <c r="I18" s="121">
        <f>PRODUCT(AE13+AQ13)</f>
        <v>0</v>
      </c>
      <c r="J18" s="122">
        <v>0</v>
      </c>
      <c r="K18" s="24">
        <f>PRODUCT(AG13+AS13)</f>
        <v>0</v>
      </c>
      <c r="L18" s="123">
        <v>0</v>
      </c>
      <c r="M18" s="123">
        <v>0</v>
      </c>
      <c r="N18" s="123">
        <v>0</v>
      </c>
      <c r="O18" s="123">
        <v>0</v>
      </c>
      <c r="Q18" s="56"/>
      <c r="R18" s="56"/>
      <c r="S18" s="53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3"/>
      <c r="AL18" s="24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130" t="s">
        <v>66</v>
      </c>
      <c r="C19" s="131"/>
      <c r="D19" s="132"/>
      <c r="E19" s="121">
        <f>SUM(E16:E18)</f>
        <v>273</v>
      </c>
      <c r="F19" s="121">
        <f t="shared" ref="F19:I19" si="0">SUM(F16:F18)</f>
        <v>13</v>
      </c>
      <c r="G19" s="121">
        <f t="shared" si="0"/>
        <v>61</v>
      </c>
      <c r="H19" s="121">
        <f t="shared" si="0"/>
        <v>96</v>
      </c>
      <c r="I19" s="121">
        <f t="shared" si="0"/>
        <v>497</v>
      </c>
      <c r="J19" s="122"/>
      <c r="K19" s="53">
        <f>SUM(K16:K18)</f>
        <v>996.30573248407643</v>
      </c>
      <c r="L19" s="123">
        <f>PRODUCT((F19+G19)/E19)</f>
        <v>0.27106227106227104</v>
      </c>
      <c r="M19" s="123">
        <f>PRODUCT(H19/E19)</f>
        <v>0.35164835164835168</v>
      </c>
      <c r="N19" s="123">
        <f>PRODUCT((F19+G19+H19)/E19)</f>
        <v>0.62271062271062272</v>
      </c>
      <c r="O19" s="123">
        <f>PRODUCT(I19/E19)</f>
        <v>1.8205128205128205</v>
      </c>
      <c r="Q19" s="24"/>
      <c r="R19" s="24"/>
      <c r="S19" s="24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53"/>
      <c r="C20" s="53"/>
      <c r="D20" s="53"/>
      <c r="E20" s="24"/>
      <c r="F20" s="24"/>
      <c r="G20" s="24"/>
      <c r="H20" s="24"/>
      <c r="I20" s="24"/>
      <c r="J20" s="53"/>
      <c r="K20" s="53"/>
      <c r="L20" s="24"/>
      <c r="M20" s="24"/>
      <c r="N20" s="24"/>
      <c r="O20" s="24"/>
      <c r="P20" s="53"/>
      <c r="Q20" s="53"/>
      <c r="R20" s="53"/>
      <c r="S20" s="53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J58" s="53"/>
      <c r="K58" s="53"/>
      <c r="L58"/>
      <c r="M58"/>
      <c r="N58"/>
      <c r="O58"/>
      <c r="P58"/>
      <c r="Q58" s="53"/>
      <c r="R58" s="53"/>
      <c r="S58" s="53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3"/>
      <c r="AL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3"/>
      <c r="AL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3"/>
      <c r="AL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3"/>
      <c r="AL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L81"/>
      <c r="M81"/>
      <c r="N81"/>
      <c r="O81"/>
      <c r="P81"/>
      <c r="Q81" s="53"/>
      <c r="R81" s="53"/>
      <c r="S81" s="53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24"/>
      <c r="R92" s="24"/>
      <c r="S92" s="24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3"/>
      <c r="AL92" s="24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4"/>
      <c r="R93" s="24"/>
      <c r="S93" s="24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3"/>
      <c r="AL93" s="24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4"/>
      <c r="R94" s="24"/>
      <c r="S94" s="24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3"/>
      <c r="AL94" s="24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4"/>
      <c r="R95" s="24"/>
      <c r="S95" s="24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3"/>
      <c r="AL95" s="24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4"/>
      <c r="R96" s="24"/>
      <c r="S96" s="24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3"/>
      <c r="AL96" s="24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4"/>
      <c r="R97" s="24"/>
      <c r="S97" s="24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3"/>
      <c r="AL97" s="24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4"/>
      <c r="R98" s="24"/>
      <c r="S98" s="24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3"/>
      <c r="AL98" s="24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4"/>
      <c r="R99" s="24"/>
      <c r="S99" s="24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3"/>
      <c r="AL99" s="24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4"/>
      <c r="R100" s="24"/>
      <c r="S100" s="24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3"/>
      <c r="AL100" s="24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4"/>
      <c r="R101" s="24"/>
      <c r="S101" s="24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3"/>
      <c r="AL101" s="24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4"/>
      <c r="R102" s="24"/>
      <c r="S102" s="24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3"/>
      <c r="AL102" s="24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4"/>
      <c r="R103" s="24"/>
      <c r="S103" s="24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3"/>
      <c r="AL103" s="24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4"/>
      <c r="R104" s="24"/>
      <c r="S104" s="24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3"/>
      <c r="AL104" s="24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4"/>
      <c r="R105" s="24"/>
      <c r="S105" s="24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3"/>
      <c r="AL105" s="24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4"/>
      <c r="R106" s="24"/>
      <c r="S106" s="24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3"/>
      <c r="AL106" s="24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4"/>
      <c r="R107" s="24"/>
      <c r="S107" s="24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3"/>
      <c r="AL107" s="24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4"/>
      <c r="R108" s="24"/>
      <c r="S108" s="24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3"/>
      <c r="AL108" s="24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4"/>
      <c r="R109" s="24"/>
      <c r="S109" s="24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3"/>
      <c r="AL109" s="24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4"/>
      <c r="R110" s="24"/>
      <c r="S110" s="24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3"/>
      <c r="AL110" s="24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4"/>
      <c r="R111" s="24"/>
      <c r="S111" s="24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3"/>
      <c r="AL111" s="24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4"/>
      <c r="R112" s="24"/>
      <c r="S112" s="24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3"/>
      <c r="AL112" s="24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4"/>
      <c r="R113" s="24"/>
      <c r="S113" s="24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3"/>
      <c r="AL113" s="24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4"/>
      <c r="R114" s="24"/>
      <c r="S114" s="24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3"/>
      <c r="AL114" s="24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4"/>
      <c r="R115" s="24"/>
      <c r="S115" s="24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3"/>
      <c r="AL115" s="24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4"/>
      <c r="R116" s="24"/>
      <c r="S116" s="24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3"/>
      <c r="AL116" s="24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4"/>
      <c r="R117" s="24"/>
      <c r="S117" s="24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3"/>
      <c r="AL117" s="24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4"/>
      <c r="R118" s="24"/>
      <c r="S118" s="24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3"/>
      <c r="AL118" s="24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4"/>
      <c r="R119" s="24"/>
      <c r="S119" s="24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3"/>
      <c r="AL119" s="24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4"/>
      <c r="R120" s="24"/>
      <c r="S120" s="24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3"/>
      <c r="AL120" s="24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4"/>
      <c r="R121" s="24"/>
      <c r="S121" s="24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3"/>
      <c r="AL121" s="24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4"/>
      <c r="R122" s="24"/>
      <c r="S122" s="24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3"/>
      <c r="AL122" s="24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4"/>
      <c r="R123" s="24"/>
      <c r="S123" s="24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3"/>
      <c r="AL123" s="24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4"/>
      <c r="R124" s="24"/>
      <c r="S124" s="24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3"/>
      <c r="AL124" s="24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4"/>
      <c r="R125" s="24"/>
      <c r="S125" s="24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3"/>
      <c r="AL125" s="24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4"/>
      <c r="R126" s="24"/>
      <c r="S126" s="24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3"/>
      <c r="AL126" s="24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4"/>
      <c r="R127" s="24"/>
      <c r="S127" s="24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3"/>
      <c r="AL127" s="24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4"/>
      <c r="R128" s="24"/>
      <c r="S128" s="24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3"/>
      <c r="AL128" s="24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4"/>
      <c r="R129" s="24"/>
      <c r="S129" s="24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3"/>
      <c r="AL129" s="24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4"/>
      <c r="R130" s="24"/>
      <c r="S130" s="24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3"/>
      <c r="AL130" s="24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4"/>
      <c r="R131" s="24"/>
      <c r="S131" s="24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3"/>
      <c r="AL131" s="24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4"/>
      <c r="R132" s="24"/>
      <c r="S132" s="24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3"/>
      <c r="AL132" s="24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4"/>
      <c r="R133" s="24"/>
      <c r="S133" s="24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3"/>
      <c r="AL133" s="24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4"/>
      <c r="R134" s="24"/>
      <c r="S134" s="24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3"/>
      <c r="AL134" s="24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4"/>
      <c r="R135" s="24"/>
      <c r="S135" s="24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3"/>
      <c r="AL135" s="24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4"/>
      <c r="R136" s="24"/>
      <c r="S136" s="24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3"/>
      <c r="AL136" s="24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4"/>
      <c r="R137" s="24"/>
      <c r="S137" s="24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3"/>
      <c r="AL137" s="24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4"/>
      <c r="R138" s="24"/>
      <c r="S138" s="24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3"/>
      <c r="AL138" s="24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4"/>
      <c r="R139" s="24"/>
      <c r="S139" s="24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3"/>
      <c r="AL139" s="24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4"/>
      <c r="R140" s="24"/>
      <c r="S140" s="24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3"/>
      <c r="AL140" s="24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4"/>
      <c r="R141" s="24"/>
      <c r="S141" s="24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3"/>
      <c r="AL141" s="24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4"/>
      <c r="R142" s="24"/>
      <c r="S142" s="24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3"/>
      <c r="AL142" s="24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4"/>
      <c r="R143" s="24"/>
      <c r="S143" s="24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3"/>
      <c r="AL143" s="24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4"/>
      <c r="R144" s="24"/>
      <c r="S144" s="24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3"/>
      <c r="AL144" s="24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4"/>
      <c r="R145" s="24"/>
      <c r="S145" s="24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3"/>
      <c r="AL145" s="24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4"/>
      <c r="R146" s="24"/>
      <c r="S146" s="24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3"/>
      <c r="AL146" s="24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4"/>
      <c r="R147" s="24"/>
      <c r="S147" s="24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3"/>
      <c r="AL147" s="24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4"/>
      <c r="R148" s="24"/>
      <c r="S148" s="24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3"/>
      <c r="AL148" s="24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4"/>
      <c r="R149" s="24"/>
      <c r="S149" s="24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3"/>
      <c r="AL149" s="24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4"/>
      <c r="R150" s="24"/>
      <c r="S150" s="24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3"/>
      <c r="AL150" s="24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4"/>
      <c r="R151" s="24"/>
      <c r="S151" s="24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3"/>
      <c r="AL151" s="24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4"/>
      <c r="R152" s="24"/>
      <c r="S152" s="24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3"/>
      <c r="AL152" s="24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4"/>
      <c r="R153" s="24"/>
      <c r="S153" s="24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3"/>
      <c r="AL153" s="24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4"/>
      <c r="R154" s="24"/>
      <c r="S154" s="24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3"/>
      <c r="AL154" s="24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4"/>
      <c r="R155" s="24"/>
      <c r="S155" s="24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3"/>
      <c r="AL155" s="24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4"/>
      <c r="R156" s="24"/>
      <c r="S156" s="24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3"/>
      <c r="AL156" s="24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4"/>
      <c r="R157" s="24"/>
      <c r="S157" s="24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3"/>
      <c r="AL157" s="24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4"/>
      <c r="R158" s="24"/>
      <c r="S158" s="24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3"/>
      <c r="AL158" s="24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4"/>
      <c r="R159" s="24"/>
      <c r="S159" s="24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3"/>
      <c r="AL159" s="24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4"/>
      <c r="R160" s="24"/>
      <c r="S160" s="24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3"/>
      <c r="AL160" s="24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4"/>
      <c r="R161" s="24"/>
      <c r="S161" s="24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3"/>
      <c r="AL161" s="24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4"/>
      <c r="R162" s="24"/>
      <c r="S162" s="24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3"/>
      <c r="AL162" s="24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4"/>
      <c r="R163" s="24"/>
      <c r="S163" s="24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3"/>
      <c r="AL163" s="24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4"/>
      <c r="R164" s="24"/>
      <c r="S164" s="24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3"/>
      <c r="AL164" s="24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4"/>
      <c r="R165" s="24"/>
      <c r="S165" s="24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3"/>
      <c r="AL165" s="24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4"/>
      <c r="R166" s="24"/>
      <c r="S166" s="24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3"/>
      <c r="AL166" s="24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4"/>
      <c r="R167" s="24"/>
      <c r="S167" s="24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3"/>
      <c r="AL167" s="24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4"/>
      <c r="R168" s="24"/>
      <c r="S168" s="24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3"/>
      <c r="AL168" s="24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4"/>
      <c r="R169" s="24"/>
      <c r="S169" s="24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3"/>
      <c r="AL169" s="24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4"/>
      <c r="R170" s="24"/>
      <c r="S170" s="24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3"/>
      <c r="AL170" s="24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4"/>
      <c r="R171" s="24"/>
      <c r="S171" s="24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3"/>
      <c r="AL171" s="24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4"/>
      <c r="R172" s="24"/>
      <c r="S172" s="24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3"/>
      <c r="AL172" s="24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4"/>
      <c r="R173" s="24"/>
      <c r="S173" s="24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3"/>
      <c r="AL173" s="24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4"/>
      <c r="R174" s="24"/>
      <c r="S174" s="24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3"/>
      <c r="AL174" s="24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4"/>
      <c r="R175" s="24"/>
      <c r="S175" s="24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3"/>
      <c r="AL175" s="24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4"/>
      <c r="R176" s="24"/>
      <c r="S176" s="24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3"/>
      <c r="AL176" s="24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3"/>
      <c r="AL177" s="24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3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3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3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3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3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3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24"/>
      <c r="AL184" s="24"/>
    </row>
    <row r="185" spans="12:57" x14ac:dyDescent="0.25">
      <c r="R185" s="30"/>
      <c r="S185" s="30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</row>
    <row r="186" spans="12:57" x14ac:dyDescent="0.25">
      <c r="R186" s="30"/>
      <c r="S186" s="30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</row>
    <row r="187" spans="12:57" x14ac:dyDescent="0.25">
      <c r="R187" s="30"/>
      <c r="S187" s="30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</row>
    <row r="188" spans="12:57" x14ac:dyDescent="0.25">
      <c r="L188"/>
      <c r="M188"/>
      <c r="N188"/>
      <c r="O188"/>
      <c r="P188"/>
      <c r="R188" s="30"/>
      <c r="S188" s="30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/>
      <c r="AL212"/>
    </row>
    <row r="213" spans="12:38" ht="14.25" x14ac:dyDescent="0.2">
      <c r="L213"/>
      <c r="M213"/>
      <c r="N213"/>
      <c r="O213"/>
      <c r="P213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/>
      <c r="AL213"/>
    </row>
    <row r="214" spans="12:38" ht="14.25" x14ac:dyDescent="0.2">
      <c r="L214"/>
      <c r="M214"/>
      <c r="N214"/>
      <c r="O214"/>
      <c r="P214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/>
      <c r="AL214"/>
    </row>
    <row r="215" spans="12:38" ht="14.25" x14ac:dyDescent="0.2">
      <c r="L215"/>
      <c r="M215"/>
      <c r="N215"/>
      <c r="O215"/>
      <c r="P215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/>
      <c r="AL215"/>
    </row>
    <row r="216" spans="12:38" ht="14.25" x14ac:dyDescent="0.2">
      <c r="L216"/>
      <c r="M216"/>
      <c r="N216"/>
      <c r="O216"/>
      <c r="P21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2018-11-20T21:14:20Z</dcterms:modified>
</cp:coreProperties>
</file>